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REKAP" sheetId="1" r:id="rId1"/>
    <sheet name="ČAS" sheetId="2" r:id="rId2"/>
    <sheet name="SK" sheetId="3" r:id="rId3"/>
    <sheet name="ROZHLAS" sheetId="4" r:id="rId4"/>
    <sheet name="EZS" sheetId="5" r:id="rId5"/>
    <sheet name="STA" sheetId="6" r:id="rId6"/>
  </sheets>
  <definedNames/>
  <calcPr fullCalcOnLoad="1"/>
</workbook>
</file>

<file path=xl/sharedStrings.xml><?xml version="1.0" encoding="utf-8"?>
<sst xmlns="http://schemas.openxmlformats.org/spreadsheetml/2006/main" count="525" uniqueCount="173">
  <si>
    <t>REKAPITULACE</t>
  </si>
  <si>
    <t>Položka</t>
  </si>
  <si>
    <t>Celk. cena
bez DPH</t>
  </si>
  <si>
    <t>DPH</t>
  </si>
  <si>
    <t>Celk. cena
včetně DPH</t>
  </si>
  <si>
    <t>%</t>
  </si>
  <si>
    <t>Kč</t>
  </si>
  <si>
    <t>Strukturovaná kabeláž</t>
  </si>
  <si>
    <t>Materiál</t>
  </si>
  <si>
    <t>Montáž</t>
  </si>
  <si>
    <t>Celkem</t>
  </si>
  <si>
    <t>Školní rozhlas</t>
  </si>
  <si>
    <t>Elektrická zabezpečovací signalizace</t>
  </si>
  <si>
    <t>Společná televizní anténa</t>
  </si>
  <si>
    <t>Jednotný čas</t>
  </si>
  <si>
    <t>CELKEM MATERIÁL</t>
  </si>
  <si>
    <t>CELKEM MONTÁŽ</t>
  </si>
  <si>
    <t>CELKEM</t>
  </si>
  <si>
    <t>JEDNOTNÝ ČAS</t>
  </si>
  <si>
    <t>č.p.</t>
  </si>
  <si>
    <t>Jedn.</t>
  </si>
  <si>
    <t>Počet</t>
  </si>
  <si>
    <t>Materiál celkem</t>
  </si>
  <si>
    <t>Montáž celkem</t>
  </si>
  <si>
    <t>Hodiny a zvonky</t>
  </si>
  <si>
    <t>1</t>
  </si>
  <si>
    <t xml:space="preserve">Hlavní řídící hodiny </t>
  </si>
  <si>
    <t>ks</t>
  </si>
  <si>
    <t>2</t>
  </si>
  <si>
    <t>Podružné jednostranné hodiny ručkové, pr.280mm</t>
  </si>
  <si>
    <t>3</t>
  </si>
  <si>
    <t>Podružné jednostranné hodiny ručkové, pr.280mm dvoustranné</t>
  </si>
  <si>
    <t>4</t>
  </si>
  <si>
    <r>
      <t>Zvonek elektromechanický 75V</t>
    </r>
    <r>
      <rPr>
        <sz val="11"/>
        <rFont val="Symbol"/>
        <family val="1"/>
      </rPr>
      <t>»</t>
    </r>
  </si>
  <si>
    <t>5</t>
  </si>
  <si>
    <t>Trafo 230/75V</t>
  </si>
  <si>
    <t>Hodiny a zvonky - celkem</t>
  </si>
  <si>
    <t>Kabely</t>
  </si>
  <si>
    <t>6</t>
  </si>
  <si>
    <t>Kabel CYKY 2x1,5</t>
  </si>
  <si>
    <t>m</t>
  </si>
  <si>
    <t>Kabely - celkem</t>
  </si>
  <si>
    <t>Instalační materiál</t>
  </si>
  <si>
    <t>7</t>
  </si>
  <si>
    <t>Trubka ohebná 16 mm, 320 N</t>
  </si>
  <si>
    <t>8</t>
  </si>
  <si>
    <t>Protahovací vodič CY1,5 mm</t>
  </si>
  <si>
    <t>9</t>
  </si>
  <si>
    <t>Krabice univerzální pr.75, pod omítku</t>
  </si>
  <si>
    <t>10</t>
  </si>
  <si>
    <t>Krabice přístrojová na povrch 80x20</t>
  </si>
  <si>
    <t>11</t>
  </si>
  <si>
    <t>Krabice odbočná pr.97, pod omítku</t>
  </si>
  <si>
    <t>12</t>
  </si>
  <si>
    <t>Víčko ke kruhové krabici</t>
  </si>
  <si>
    <t>13</t>
  </si>
  <si>
    <t>Lišta vkládací 40X15</t>
  </si>
  <si>
    <t>14</t>
  </si>
  <si>
    <t>Lišta vkládací 18X13</t>
  </si>
  <si>
    <t>Instalační materiál - celkem</t>
  </si>
  <si>
    <t>Ostatní</t>
  </si>
  <si>
    <t>15</t>
  </si>
  <si>
    <t>Uvedení systému do provozu</t>
  </si>
  <si>
    <t>kpl</t>
  </si>
  <si>
    <t>16</t>
  </si>
  <si>
    <t>Protokolární předání, seznámení s obsluhou, zaškolení</t>
  </si>
  <si>
    <t>17</t>
  </si>
  <si>
    <t>Výchozí revize, vypracování revizní zprávy</t>
  </si>
  <si>
    <t>18</t>
  </si>
  <si>
    <t>Protipožární utěsnění systémem Intumex nebo jiným</t>
  </si>
  <si>
    <t>19</t>
  </si>
  <si>
    <t>Dokumentace skutečného provedení</t>
  </si>
  <si>
    <t>20</t>
  </si>
  <si>
    <t>Doprava a přesun materiálu</t>
  </si>
  <si>
    <t>21</t>
  </si>
  <si>
    <t>Podružný materiál</t>
  </si>
  <si>
    <t>Ostatní - celkem</t>
  </si>
  <si>
    <t>Podružným materiálem jsou myšleny svorky, hmoždinky, vruty, šrouby, dutinky, svazovací pásky, příchytky pro vodiče a kabely uložené pod sádrokartonovým podhledem, apod...</t>
  </si>
  <si>
    <t>Strukturovaná kabeláž - celkem</t>
  </si>
  <si>
    <t>STRUKTUROVANÁ KABELÁŽ</t>
  </si>
  <si>
    <t>Doplnění rozvaděče</t>
  </si>
  <si>
    <t>19" Stojanový rozvaděč 15U/600x600, skleněné dveře, zámek</t>
  </si>
  <si>
    <t>19" Rozvodný panel 5x220V</t>
  </si>
  <si>
    <t>19" patchpanel 24xRJ45, cat.6, výška 1U</t>
  </si>
  <si>
    <t>19" patchpanel ISDN, 25xRJ-45, výška 1U</t>
  </si>
  <si>
    <t>19” vyvazovací panel, 5x  plastové oko, výška 1U, RAL 7035</t>
  </si>
  <si>
    <t>Montážní sady k Patch Panelu</t>
  </si>
  <si>
    <t>Podstavec 600x600</t>
  </si>
  <si>
    <t>Filtr do podstavce 600mm</t>
  </si>
  <si>
    <t>Vertikální kabelový kanál - sada 4ks – 15U</t>
  </si>
  <si>
    <t>Vent.j.spodní(horní)220V/70W  4 ventil. ,termostat</t>
  </si>
  <si>
    <t>Magnetická osvět.jednotka 230V/11W výška 1U</t>
  </si>
  <si>
    <t>Popis a záznam rozvaděče</t>
  </si>
  <si>
    <t>Uzemnění rozvaděče na stávající zem</t>
  </si>
  <si>
    <t>Úprava a závěrečné práce v rozvaděči</t>
  </si>
  <si>
    <t>Doplnění rozvaděče - celkem</t>
  </si>
  <si>
    <t>Zásuvky</t>
  </si>
  <si>
    <t>Datová dvojzásuvka 2xRJ45, cat.6e</t>
  </si>
  <si>
    <t>Telefonní zásuvka RJ11</t>
  </si>
  <si>
    <t>Patch kabel UTP cat.6 1m</t>
  </si>
  <si>
    <t>Patch kabel UTP cat.6 2m</t>
  </si>
  <si>
    <t>Zásuvky - celkem</t>
  </si>
  <si>
    <t xml:space="preserve">Kabel SYKFY 2x2xc0,5 </t>
  </si>
  <si>
    <t xml:space="preserve">Kabel SYKFY 10x2xc0,5 </t>
  </si>
  <si>
    <t>Kabel UTP Cat 6E, LSZH plášť, 4páry</t>
  </si>
  <si>
    <t>22</t>
  </si>
  <si>
    <t>23</t>
  </si>
  <si>
    <t>Trubka ohebná 29 mm, 320 N</t>
  </si>
  <si>
    <t>24</t>
  </si>
  <si>
    <t>25</t>
  </si>
  <si>
    <t>26</t>
  </si>
  <si>
    <t>27</t>
  </si>
  <si>
    <t>28</t>
  </si>
  <si>
    <t>29</t>
  </si>
  <si>
    <t>30</t>
  </si>
  <si>
    <t>31</t>
  </si>
  <si>
    <t>Příprava kabelu pro uložení do 10 žil</t>
  </si>
  <si>
    <t>32</t>
  </si>
  <si>
    <t>Forma kabelová na kabelu do 5x2</t>
  </si>
  <si>
    <t>33</t>
  </si>
  <si>
    <t>Připojení kabelu na zářezový pásek do 5x2</t>
  </si>
  <si>
    <t>34</t>
  </si>
  <si>
    <t>Proměření metalické kabeláže (port)</t>
  </si>
  <si>
    <t>35</t>
  </si>
  <si>
    <t>Vystavení měřicího protokolu - metalika</t>
  </si>
  <si>
    <t>36</t>
  </si>
  <si>
    <t>Certifikace sítě</t>
  </si>
  <si>
    <t>37</t>
  </si>
  <si>
    <t>38</t>
  </si>
  <si>
    <t>39</t>
  </si>
  <si>
    <t>40</t>
  </si>
  <si>
    <t>41</t>
  </si>
  <si>
    <t>42</t>
  </si>
  <si>
    <t>EVAKUAČNÍ ROZHLAS</t>
  </si>
  <si>
    <t>Evakuační rozhlas</t>
  </si>
  <si>
    <t>Reproduktory</t>
  </si>
  <si>
    <t>Regulátor hlasitosti 100V / 6W</t>
  </si>
  <si>
    <t>Nástěnný reproduktor 100V, 6/3/1,5 W, bílý</t>
  </si>
  <si>
    <t>Reproduktory - celkem</t>
  </si>
  <si>
    <t>Oživení systému</t>
  </si>
  <si>
    <t>Evakuační rozhlas - celkem</t>
  </si>
  <si>
    <t>ELEKTRICKÁ ZABEZPEČOVACÍ SIGNALIZACE</t>
  </si>
  <si>
    <t>Ústředna a přídavné moduly</t>
  </si>
  <si>
    <t>Ústředna EZS 32 vstupů, skříň+zdroj</t>
  </si>
  <si>
    <t>Akumulátor 12V/18Ah, olověný, bezúdržbový</t>
  </si>
  <si>
    <t>Vnitřní siréna, tamper kontakt, 12V,120mA, nezálohovaná</t>
  </si>
  <si>
    <t>Ústředna a přídavné moduly - celkem</t>
  </si>
  <si>
    <t>Detektory a klávesnice</t>
  </si>
  <si>
    <t>Ovládací klávesnice, LCD displej 4x16 znaků, 16 LED oblastí, 6 funkčích tlačítek</t>
  </si>
  <si>
    <t>PIR detektor, dosah 10 m, zrcadlová optika s klouzavým ohniskem (5 záclon)</t>
  </si>
  <si>
    <t>Magnetický kontakt, povrchová montáž, pracovní mezera 15 mm, 4 vodiče, 2m kabel</t>
  </si>
  <si>
    <t>Detektory a klávesnice - celkem</t>
  </si>
  <si>
    <t>Kabel FTP  LSZH plášť, 4páry</t>
  </si>
  <si>
    <t>Kabel SYKFY 3x2x0,5</t>
  </si>
  <si>
    <t>Propojovací krabice 8 svorek, samoochrana</t>
  </si>
  <si>
    <t>Sestavení programu pro ústřednu</t>
  </si>
  <si>
    <t>Elektrická zabezpečovací signalizace - celkem</t>
  </si>
  <si>
    <t>SPOLEČNÁ TELEVIZNÍ ANTÉNA</t>
  </si>
  <si>
    <t>Rozvaděče a aktivní prvky</t>
  </si>
  <si>
    <t xml:space="preserve">Oceloplechový rozvaděč </t>
  </si>
  <si>
    <t>Linkový zesilovač HNV 30 UPE</t>
  </si>
  <si>
    <t>Rozvaděč VT-3</t>
  </si>
  <si>
    <t>Odbočovač AB 3/10 P</t>
  </si>
  <si>
    <t>Zásuvka s podkrabicí 16 A / 230 V</t>
  </si>
  <si>
    <t>Propojovací kabely, F spojky a konektory, zakončovací odpory</t>
  </si>
  <si>
    <t>Rozvaděče a aktivní prvky - celkem</t>
  </si>
  <si>
    <t xml:space="preserve">Zásuvka TV+R koncová </t>
  </si>
  <si>
    <t>Kabel koax KH21D</t>
  </si>
  <si>
    <t>Kabel koax PRG11</t>
  </si>
  <si>
    <t xml:space="preserve">Kontrolní měření na zásuvkách </t>
  </si>
  <si>
    <t>Podružným materiálem jsou myšleny hmoždinky, vruty, šrouby, dutinky, svazovací pásky, svorky, příchytky pro vodiče a kabely uložené pod sádrokartonovým podhledem, drobné stavební přípomoce, průrazy a další výše nespecifikovaný materiál potřebný ke zdárnému a funkčnímu dokončení díla</t>
  </si>
  <si>
    <t xml:space="preserve">Všechna el.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</si>
  <si>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>Společná televizní anténa - celkem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</si>
</sst>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Kč&quot;"/>
    <numFmt numFmtId="166" formatCode="0%"/>
    <numFmt numFmtId="167" formatCode="#,##0.00&quot; Kč&quot;;[RED]\-#,##0.00&quot; Kč&quot;"/>
    <numFmt numFmtId="168" formatCode="0"/>
    <numFmt numFmtId="169" formatCode="@"/>
    <numFmt numFmtId="170" formatCode="#,##0.00"/>
  </numFmts>
  <fonts count="19">
    <font>
      <sz val="10"/>
      <name val="Arial"/>
      <family val="2"/>
    </font>
    <font>
      <sz val="9"/>
      <name val="Arial"/>
      <family val="2"/>
    </font>
    <font>
      <b/>
      <sz val="15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 Narrow"/>
      <family val="2"/>
    </font>
    <font>
      <sz val="11"/>
      <name val="Symbol"/>
      <family val="1"/>
    </font>
    <font>
      <b/>
      <sz val="10"/>
      <color indexed="8"/>
      <name val="Tahoma"/>
      <family val="2"/>
    </font>
    <font>
      <sz val="8"/>
      <name val="Arial"/>
      <family val="2"/>
    </font>
    <font>
      <b/>
      <sz val="14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6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wrapText="1"/>
    </xf>
    <xf numFmtId="164" fontId="5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4" fontId="6" fillId="0" borderId="1" xfId="0" applyFont="1" applyBorder="1" applyAlignment="1">
      <alignment/>
    </xf>
    <xf numFmtId="165" fontId="8" fillId="0" borderId="1" xfId="0" applyNumberFormat="1" applyFont="1" applyFill="1" applyBorder="1" applyAlignment="1" applyProtection="1">
      <alignment vertical="top" wrapText="1"/>
      <protection/>
    </xf>
    <xf numFmtId="166" fontId="8" fillId="0" borderId="1" xfId="0" applyNumberFormat="1" applyFont="1" applyFill="1" applyBorder="1" applyAlignment="1" applyProtection="1">
      <alignment vertical="top" wrapText="1"/>
      <protection locked="0"/>
    </xf>
    <xf numFmtId="165" fontId="9" fillId="0" borderId="1" xfId="0" applyNumberFormat="1" applyFont="1" applyFill="1" applyBorder="1" applyAlignment="1" applyProtection="1">
      <alignment vertical="top" wrapText="1"/>
      <protection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4" fontId="7" fillId="0" borderId="2" xfId="0" applyFont="1" applyBorder="1" applyAlignment="1">
      <alignment/>
    </xf>
    <xf numFmtId="165" fontId="6" fillId="0" borderId="3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4" fontId="7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5" xfId="0" applyFont="1" applyBorder="1" applyAlignment="1">
      <alignment/>
    </xf>
    <xf numFmtId="165" fontId="8" fillId="0" borderId="6" xfId="0" applyNumberFormat="1" applyFont="1" applyFill="1" applyBorder="1" applyAlignment="1" applyProtection="1">
      <alignment vertical="top" wrapText="1"/>
      <protection/>
    </xf>
    <xf numFmtId="166" fontId="8" fillId="0" borderId="6" xfId="0" applyNumberFormat="1" applyFont="1" applyFill="1" applyBorder="1" applyAlignment="1" applyProtection="1">
      <alignment vertical="top" wrapText="1"/>
      <protection locked="0"/>
    </xf>
    <xf numFmtId="165" fontId="9" fillId="0" borderId="7" xfId="0" applyNumberFormat="1" applyFont="1" applyFill="1" applyBorder="1" applyAlignment="1" applyProtection="1">
      <alignment vertical="top" wrapText="1"/>
      <protection/>
    </xf>
    <xf numFmtId="166" fontId="0" fillId="0" borderId="0" xfId="0" applyNumberFormat="1" applyFont="1" applyAlignment="1">
      <alignment/>
    </xf>
    <xf numFmtId="165" fontId="6" fillId="0" borderId="6" xfId="0" applyNumberFormat="1" applyFont="1" applyFill="1" applyBorder="1" applyAlignment="1" applyProtection="1">
      <alignment vertical="top" wrapText="1"/>
      <protection/>
    </xf>
    <xf numFmtId="166" fontId="6" fillId="0" borderId="6" xfId="0" applyNumberFormat="1" applyFont="1" applyFill="1" applyBorder="1" applyAlignment="1" applyProtection="1">
      <alignment vertical="top" wrapText="1"/>
      <protection locked="0"/>
    </xf>
    <xf numFmtId="165" fontId="7" fillId="0" borderId="7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Border="1" applyAlignment="1" applyProtection="1">
      <alignment wrapText="1"/>
      <protection/>
    </xf>
    <xf numFmtId="164" fontId="6" fillId="0" borderId="0" xfId="0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164" fontId="10" fillId="0" borderId="0" xfId="0" applyFont="1" applyBorder="1" applyAlignment="1">
      <alignment horizontal="center" wrapText="1"/>
    </xf>
    <xf numFmtId="164" fontId="7" fillId="0" borderId="0" xfId="0" applyFont="1" applyAlignment="1">
      <alignment horizontal="center" wrapText="1"/>
    </xf>
    <xf numFmtId="164" fontId="7" fillId="0" borderId="0" xfId="0" applyFont="1" applyAlignment="1">
      <alignment horizontal="center"/>
    </xf>
    <xf numFmtId="164" fontId="7" fillId="0" borderId="1" xfId="0" applyFont="1" applyBorder="1" applyAlignment="1">
      <alignment horizontal="center" wrapText="1"/>
    </xf>
    <xf numFmtId="169" fontId="11" fillId="2" borderId="8" xfId="24" applyNumberFormat="1" applyFont="1" applyFill="1" applyBorder="1" applyAlignment="1">
      <alignment horizontal="left"/>
      <protection/>
    </xf>
    <xf numFmtId="169" fontId="11" fillId="2" borderId="8" xfId="24" applyNumberFormat="1" applyFont="1" applyFill="1" applyBorder="1" applyAlignment="1">
      <alignment horizontal="left" wrapText="1"/>
      <protection/>
    </xf>
    <xf numFmtId="170" fontId="11" fillId="2" borderId="8" xfId="24" applyNumberFormat="1" applyFont="1" applyFill="1" applyBorder="1" applyAlignment="1">
      <alignment horizontal="right"/>
      <protection/>
    </xf>
    <xf numFmtId="169" fontId="12" fillId="3" borderId="8" xfId="24" applyNumberFormat="1" applyFont="1" applyFill="1" applyBorder="1" applyAlignment="1">
      <alignment horizontal="left"/>
      <protection/>
    </xf>
    <xf numFmtId="169" fontId="12" fillId="3" borderId="8" xfId="24" applyNumberFormat="1" applyFont="1" applyFill="1" applyBorder="1" applyAlignment="1">
      <alignment horizontal="left" wrapText="1"/>
      <protection/>
    </xf>
    <xf numFmtId="170" fontId="12" fillId="3" borderId="8" xfId="24" applyNumberFormat="1" applyFont="1" applyFill="1" applyBorder="1" applyAlignment="1">
      <alignment horizontal="right"/>
      <protection/>
    </xf>
    <xf numFmtId="169" fontId="13" fillId="0" borderId="8" xfId="24" applyNumberFormat="1" applyFont="1" applyFill="1" applyBorder="1" applyAlignment="1">
      <alignment horizontal="left"/>
      <protection/>
    </xf>
    <xf numFmtId="169" fontId="13" fillId="4" borderId="8" xfId="24" applyNumberFormat="1" applyFont="1" applyFill="1" applyBorder="1" applyAlignment="1">
      <alignment horizontal="left" wrapText="1"/>
      <protection/>
    </xf>
    <xf numFmtId="170" fontId="13" fillId="4" borderId="8" xfId="24" applyNumberFormat="1" applyFont="1" applyFill="1" applyBorder="1" applyAlignment="1">
      <alignment horizontal="right"/>
      <protection/>
    </xf>
    <xf numFmtId="169" fontId="13" fillId="4" borderId="8" xfId="24" applyNumberFormat="1" applyFont="1" applyFill="1" applyBorder="1" applyAlignment="1">
      <alignment horizontal="left"/>
      <protection/>
    </xf>
    <xf numFmtId="164" fontId="14" fillId="0" borderId="0" xfId="0" applyFont="1" applyAlignment="1">
      <alignment/>
    </xf>
    <xf numFmtId="169" fontId="13" fillId="4" borderId="8" xfId="23" applyNumberFormat="1" applyFont="1" applyFill="1" applyBorder="1" applyAlignment="1">
      <alignment horizontal="left" wrapText="1"/>
      <protection/>
    </xf>
    <xf numFmtId="170" fontId="16" fillId="2" borderId="8" xfId="24" applyNumberFormat="1" applyFont="1" applyFill="1" applyBorder="1" applyAlignment="1">
      <alignment horizontal="right"/>
      <protection/>
    </xf>
    <xf numFmtId="169" fontId="13" fillId="0" borderId="8" xfId="24" applyNumberFormat="1" applyFont="1" applyFill="1" applyBorder="1" applyAlignment="1">
      <alignment horizontal="left" wrapText="1"/>
      <protection/>
    </xf>
    <xf numFmtId="170" fontId="13" fillId="0" borderId="8" xfId="24" applyNumberFormat="1" applyFont="1" applyFill="1" applyBorder="1" applyAlignment="1">
      <alignment horizontal="right"/>
      <protection/>
    </xf>
    <xf numFmtId="164" fontId="17" fillId="0" borderId="0" xfId="0" applyFont="1" applyAlignment="1">
      <alignment/>
    </xf>
    <xf numFmtId="164" fontId="14" fillId="0" borderId="0" xfId="0" applyFont="1" applyFill="1" applyBorder="1" applyAlignment="1" applyProtection="1">
      <alignment wrapText="1"/>
      <protection/>
    </xf>
    <xf numFmtId="164" fontId="14" fillId="0" borderId="0" xfId="0" applyFont="1" applyFill="1" applyBorder="1" applyAlignment="1" applyProtection="1">
      <alignment/>
      <protection/>
    </xf>
    <xf numFmtId="168" fontId="14" fillId="0" borderId="0" xfId="0" applyNumberFormat="1" applyFont="1" applyFill="1" applyBorder="1" applyAlignment="1" applyProtection="1">
      <alignment/>
      <protection/>
    </xf>
    <xf numFmtId="164" fontId="18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8" fontId="6" fillId="0" borderId="0" xfId="0" applyNumberFormat="1" applyFont="1" applyFill="1" applyBorder="1" applyAlignment="1" applyProtection="1">
      <alignment wrapText="1"/>
      <protection/>
    </xf>
    <xf numFmtId="164" fontId="6" fillId="0" borderId="0" xfId="0" applyFont="1" applyAlignment="1">
      <alignment wrapText="1"/>
    </xf>
    <xf numFmtId="164" fontId="6" fillId="0" borderId="0" xfId="0" applyFont="1" applyBorder="1" applyAlignment="1">
      <alignment wrapText="1"/>
    </xf>
    <xf numFmtId="164" fontId="7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E.1 SO BAZÉN_4" xfId="20"/>
    <cellStyle name="Normal_Master_intrusion" xfId="21"/>
    <cellStyle name="normální_CCTV" xfId="22"/>
    <cellStyle name="normální_ČAS" xfId="23"/>
    <cellStyle name="normální_EZ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SheetLayoutView="100" workbookViewId="0" topLeftCell="A1">
      <selection activeCell="F43" sqref="F43"/>
    </sheetView>
  </sheetViews>
  <sheetFormatPr defaultColWidth="9.140625" defaultRowHeight="12.75"/>
  <cols>
    <col min="1" max="1" width="42.28125" style="1" customWidth="1"/>
    <col min="2" max="2" width="14.28125" style="1" customWidth="1"/>
    <col min="3" max="3" width="4.421875" style="1" customWidth="1"/>
    <col min="4" max="4" width="12.7109375" style="1" customWidth="1"/>
    <col min="5" max="5" width="15.8515625" style="1" customWidth="1"/>
    <col min="6" max="6" width="11.7109375" style="1" customWidth="1"/>
    <col min="7" max="7" width="15.57421875" style="1" customWidth="1"/>
    <col min="8" max="8" width="10.28125" style="1" customWidth="1"/>
    <col min="9" max="16384" width="9.140625" style="1" customWidth="1"/>
  </cols>
  <sheetData>
    <row r="2" spans="1:8" ht="18.75">
      <c r="A2" s="2" t="s">
        <v>0</v>
      </c>
      <c r="B2" s="2"/>
      <c r="C2" s="2"/>
      <c r="D2" s="2"/>
      <c r="E2" s="2"/>
      <c r="F2" s="3"/>
      <c r="G2" s="3"/>
      <c r="H2" s="3"/>
    </row>
    <row r="4" spans="1:10" ht="13.5" customHeight="1">
      <c r="A4" s="4" t="s">
        <v>1</v>
      </c>
      <c r="B4" s="4" t="s">
        <v>2</v>
      </c>
      <c r="C4" s="5" t="s">
        <v>3</v>
      </c>
      <c r="D4" s="4" t="s">
        <v>3</v>
      </c>
      <c r="E4" s="4" t="s">
        <v>4</v>
      </c>
      <c r="G4" s="6"/>
      <c r="J4" s="6"/>
    </row>
    <row r="5" spans="1:5" ht="12.75">
      <c r="A5" s="4"/>
      <c r="B5" s="4"/>
      <c r="C5" s="5" t="s">
        <v>5</v>
      </c>
      <c r="D5" s="5" t="s">
        <v>6</v>
      </c>
      <c r="E5" s="4"/>
    </row>
    <row r="7" spans="1:5" ht="12.75">
      <c r="A7" s="7" t="s">
        <v>7</v>
      </c>
      <c r="B7" s="8"/>
      <c r="C7" s="8"/>
      <c r="D7" s="8"/>
      <c r="E7" s="9"/>
    </row>
    <row r="8" spans="1:10" ht="12.75">
      <c r="A8" s="10" t="s">
        <v>8</v>
      </c>
      <c r="B8" s="11">
        <f>SK!F59</f>
        <v>114441.40000000001</v>
      </c>
      <c r="C8" s="12">
        <v>0.19</v>
      </c>
      <c r="D8" s="11">
        <f>B8*0.19</f>
        <v>21743.866</v>
      </c>
      <c r="E8" s="13">
        <f>B8+D8</f>
        <v>136185.266</v>
      </c>
      <c r="G8" s="14"/>
      <c r="H8" s="15"/>
      <c r="I8" s="14"/>
      <c r="J8" s="14"/>
    </row>
    <row r="9" spans="1:10" ht="12.75">
      <c r="A9" s="10" t="s">
        <v>9</v>
      </c>
      <c r="B9" s="11">
        <f>SK!H59</f>
        <v>148722.68</v>
      </c>
      <c r="C9" s="12">
        <v>0.19</v>
      </c>
      <c r="D9" s="11">
        <f>B9*0.19</f>
        <v>28257.3092</v>
      </c>
      <c r="E9" s="13">
        <f>B9+D9</f>
        <v>176979.98919999998</v>
      </c>
      <c r="G9" s="14"/>
      <c r="H9" s="15"/>
      <c r="I9" s="14"/>
      <c r="J9" s="14"/>
    </row>
    <row r="10" spans="1:10" ht="12.75">
      <c r="A10" s="16" t="s">
        <v>10</v>
      </c>
      <c r="B10" s="17">
        <f>SUM(B8:B9)</f>
        <v>263164.08</v>
      </c>
      <c r="C10" s="8"/>
      <c r="D10" s="8"/>
      <c r="E10" s="18">
        <f>SUM(E8:E9)</f>
        <v>313165.2552</v>
      </c>
      <c r="G10" s="14"/>
      <c r="H10" s="15"/>
      <c r="J10" s="14"/>
    </row>
    <row r="11" spans="1:8" ht="12.75">
      <c r="A11" s="19"/>
      <c r="B11" s="20"/>
      <c r="C11" s="21"/>
      <c r="D11" s="21"/>
      <c r="E11" s="22"/>
      <c r="H11" s="15"/>
    </row>
    <row r="12" spans="1:8" ht="12.75">
      <c r="A12" s="7" t="s">
        <v>11</v>
      </c>
      <c r="B12" s="8"/>
      <c r="C12" s="8"/>
      <c r="D12" s="8"/>
      <c r="E12" s="9"/>
      <c r="H12" s="15"/>
    </row>
    <row r="13" spans="1:10" ht="12.75">
      <c r="A13" s="10" t="s">
        <v>8</v>
      </c>
      <c r="B13" s="11">
        <f>ROZHLAS!F32</f>
        <v>27784.9</v>
      </c>
      <c r="C13" s="12">
        <v>0.19</v>
      </c>
      <c r="D13" s="11">
        <f>B13*0.19</f>
        <v>5279.131</v>
      </c>
      <c r="E13" s="13">
        <f>B13+D13</f>
        <v>33064.031</v>
      </c>
      <c r="G13" s="14"/>
      <c r="H13" s="15"/>
      <c r="I13" s="14"/>
      <c r="J13" s="14"/>
    </row>
    <row r="14" spans="1:10" ht="12.75">
      <c r="A14" s="10" t="s">
        <v>9</v>
      </c>
      <c r="B14" s="11">
        <f>ROZHLAS!H32</f>
        <v>37532.47</v>
      </c>
      <c r="C14" s="12">
        <v>0.19</v>
      </c>
      <c r="D14" s="11">
        <f>B14*0.19</f>
        <v>7131.1693000000005</v>
      </c>
      <c r="E14" s="13">
        <f>B14+D14</f>
        <v>44663.6393</v>
      </c>
      <c r="G14" s="14"/>
      <c r="H14" s="15"/>
      <c r="I14" s="14"/>
      <c r="J14" s="14"/>
    </row>
    <row r="15" spans="1:10" ht="12.75">
      <c r="A15" s="16" t="s">
        <v>10</v>
      </c>
      <c r="B15" s="17">
        <f>SUM(B13:B14)</f>
        <v>65317.37</v>
      </c>
      <c r="C15" s="8"/>
      <c r="D15" s="8"/>
      <c r="E15" s="18">
        <f>SUM(E13:E14)</f>
        <v>77727.6703</v>
      </c>
      <c r="G15" s="14"/>
      <c r="H15" s="15"/>
      <c r="J15" s="14"/>
    </row>
    <row r="16" spans="1:8" ht="12.75">
      <c r="A16" s="19"/>
      <c r="B16" s="21"/>
      <c r="C16" s="21"/>
      <c r="D16" s="21"/>
      <c r="E16" s="22"/>
      <c r="H16" s="15"/>
    </row>
    <row r="17" spans="1:8" ht="12.75">
      <c r="A17" s="7" t="s">
        <v>12</v>
      </c>
      <c r="B17" s="8"/>
      <c r="C17" s="8"/>
      <c r="D17" s="8"/>
      <c r="E17" s="9"/>
      <c r="H17" s="15"/>
    </row>
    <row r="18" spans="1:10" ht="12.75">
      <c r="A18" s="10" t="s">
        <v>8</v>
      </c>
      <c r="B18" s="11">
        <f>EZS!F44</f>
        <v>74331.3</v>
      </c>
      <c r="C18" s="12">
        <v>0.19</v>
      </c>
      <c r="D18" s="11">
        <f>B18*0.19</f>
        <v>14122.947</v>
      </c>
      <c r="E18" s="13">
        <f>B18+D18</f>
        <v>88454.247</v>
      </c>
      <c r="G18" s="14"/>
      <c r="H18" s="15"/>
      <c r="I18" s="14"/>
      <c r="J18" s="14"/>
    </row>
    <row r="19" spans="1:10" ht="12.75">
      <c r="A19" s="10" t="s">
        <v>9</v>
      </c>
      <c r="B19" s="11">
        <f>EZS!H44</f>
        <v>80260.04</v>
      </c>
      <c r="C19" s="12">
        <v>0.19</v>
      </c>
      <c r="D19" s="11">
        <f>B19*0.19</f>
        <v>15249.407599999999</v>
      </c>
      <c r="E19" s="13">
        <f>B19+D19</f>
        <v>95509.44759999998</v>
      </c>
      <c r="G19" s="14"/>
      <c r="H19" s="15"/>
      <c r="I19" s="14"/>
      <c r="J19" s="14"/>
    </row>
    <row r="20" spans="1:10" ht="12.75">
      <c r="A20" s="16" t="s">
        <v>10</v>
      </c>
      <c r="B20" s="17">
        <f>SUM(B18:B19)</f>
        <v>154591.34</v>
      </c>
      <c r="C20" s="8"/>
      <c r="D20" s="8"/>
      <c r="E20" s="18">
        <f>SUM(E18:E19)</f>
        <v>183963.6946</v>
      </c>
      <c r="G20" s="14"/>
      <c r="H20" s="15"/>
      <c r="J20" s="14"/>
    </row>
    <row r="21" spans="1:8" ht="12.75">
      <c r="A21" s="19"/>
      <c r="B21" s="21"/>
      <c r="C21" s="21"/>
      <c r="D21" s="21"/>
      <c r="E21" s="22"/>
      <c r="H21" s="15"/>
    </row>
    <row r="22" spans="1:8" ht="12.75">
      <c r="A22" s="7" t="s">
        <v>13</v>
      </c>
      <c r="B22" s="8"/>
      <c r="C22" s="8"/>
      <c r="D22" s="8"/>
      <c r="E22" s="9"/>
      <c r="H22" s="15"/>
    </row>
    <row r="23" spans="1:10" ht="12.75">
      <c r="A23" s="10" t="s">
        <v>8</v>
      </c>
      <c r="B23" s="11">
        <f>STA!F39</f>
        <v>36357.600000000006</v>
      </c>
      <c r="C23" s="12">
        <v>0.19</v>
      </c>
      <c r="D23" s="11">
        <f>B23*0.19</f>
        <v>6907.944000000001</v>
      </c>
      <c r="E23" s="13">
        <f>B23+D23</f>
        <v>43265.54400000001</v>
      </c>
      <c r="G23" s="14"/>
      <c r="H23" s="15"/>
      <c r="I23" s="14"/>
      <c r="J23" s="14"/>
    </row>
    <row r="24" spans="1:10" ht="12.75">
      <c r="A24" s="10" t="s">
        <v>9</v>
      </c>
      <c r="B24" s="11">
        <f>STA!H39</f>
        <v>53691.880000000005</v>
      </c>
      <c r="C24" s="12">
        <v>0.19</v>
      </c>
      <c r="D24" s="11">
        <f>B24*0.19</f>
        <v>10201.4572</v>
      </c>
      <c r="E24" s="13">
        <f>B24+D24</f>
        <v>63893.33720000001</v>
      </c>
      <c r="G24" s="14"/>
      <c r="H24" s="15"/>
      <c r="I24" s="14"/>
      <c r="J24" s="14"/>
    </row>
    <row r="25" spans="1:10" ht="12.75">
      <c r="A25" s="16" t="s">
        <v>10</v>
      </c>
      <c r="B25" s="17">
        <f>SUM(B23:B24)</f>
        <v>90049.48000000001</v>
      </c>
      <c r="C25" s="8"/>
      <c r="D25" s="8"/>
      <c r="E25" s="18">
        <f>SUM(E23:E24)</f>
        <v>107158.88120000002</v>
      </c>
      <c r="G25" s="14"/>
      <c r="H25" s="15"/>
      <c r="J25" s="14"/>
    </row>
    <row r="26" spans="1:10" ht="12.75">
      <c r="A26" s="19"/>
      <c r="B26" s="20"/>
      <c r="C26" s="21"/>
      <c r="D26" s="21"/>
      <c r="E26" s="22"/>
      <c r="G26" s="14"/>
      <c r="H26" s="15"/>
      <c r="J26" s="14"/>
    </row>
    <row r="27" spans="1:10" ht="12.75">
      <c r="A27" s="7" t="s">
        <v>14</v>
      </c>
      <c r="B27" s="8"/>
      <c r="C27" s="8"/>
      <c r="D27" s="8"/>
      <c r="E27" s="9"/>
      <c r="G27" s="14"/>
      <c r="H27" s="15"/>
      <c r="J27" s="14"/>
    </row>
    <row r="28" spans="1:10" ht="12.75">
      <c r="A28" s="10" t="s">
        <v>8</v>
      </c>
      <c r="B28" s="11">
        <f>ČAS!F36</f>
        <v>40546.5</v>
      </c>
      <c r="C28" s="12">
        <v>0.19</v>
      </c>
      <c r="D28" s="11">
        <f>B28*0.19</f>
        <v>7703.835</v>
      </c>
      <c r="E28" s="13">
        <f>B28+D28</f>
        <v>48250.335</v>
      </c>
      <c r="G28" s="14"/>
      <c r="H28" s="15"/>
      <c r="J28" s="14"/>
    </row>
    <row r="29" spans="1:10" ht="12.75">
      <c r="A29" s="10" t="s">
        <v>9</v>
      </c>
      <c r="B29" s="11">
        <f>ČAS!H36</f>
        <v>34903.95</v>
      </c>
      <c r="C29" s="12">
        <v>0.19</v>
      </c>
      <c r="D29" s="11">
        <f>B29*0.19</f>
        <v>6631.750499999999</v>
      </c>
      <c r="E29" s="13">
        <f>B29+D29</f>
        <v>41535.7005</v>
      </c>
      <c r="G29" s="14"/>
      <c r="H29" s="15"/>
      <c r="J29" s="14"/>
    </row>
    <row r="30" spans="1:10" ht="12.75">
      <c r="A30" s="16" t="s">
        <v>10</v>
      </c>
      <c r="B30" s="17">
        <f>SUM(B28:B29)</f>
        <v>75450.45</v>
      </c>
      <c r="C30" s="8"/>
      <c r="D30" s="8"/>
      <c r="E30" s="18">
        <f>SUM(E28:E29)</f>
        <v>89786.0355</v>
      </c>
      <c r="G30" s="14"/>
      <c r="H30" s="15"/>
      <c r="J30" s="14"/>
    </row>
    <row r="31" spans="1:10" ht="12.75">
      <c r="A31" s="19"/>
      <c r="B31" s="20"/>
      <c r="C31" s="21"/>
      <c r="D31" s="21"/>
      <c r="E31" s="22"/>
      <c r="G31" s="14"/>
      <c r="H31" s="15"/>
      <c r="J31" s="14"/>
    </row>
    <row r="33" spans="1:10" ht="12.75" customHeight="1">
      <c r="A33" s="4" t="s">
        <v>1</v>
      </c>
      <c r="B33" s="4" t="s">
        <v>2</v>
      </c>
      <c r="C33" s="5" t="s">
        <v>3</v>
      </c>
      <c r="D33" s="4" t="s">
        <v>3</v>
      </c>
      <c r="E33" s="4" t="s">
        <v>4</v>
      </c>
      <c r="G33" s="6"/>
      <c r="J33" s="6"/>
    </row>
    <row r="34" spans="1:5" ht="12.75">
      <c r="A34" s="4"/>
      <c r="B34" s="4"/>
      <c r="C34" s="5" t="s">
        <v>5</v>
      </c>
      <c r="D34" s="5" t="s">
        <v>6</v>
      </c>
      <c r="E34" s="4"/>
    </row>
    <row r="35" spans="1:5" ht="12.75">
      <c r="A35" s="23"/>
      <c r="B35" s="23"/>
      <c r="C35" s="23"/>
      <c r="D35" s="23"/>
      <c r="E35" s="23"/>
    </row>
    <row r="36" spans="1:10" ht="12.75">
      <c r="A36" s="24" t="s">
        <v>15</v>
      </c>
      <c r="B36" s="25">
        <f>B28+B23+B18+B13+B8</f>
        <v>293461.7</v>
      </c>
      <c r="C36" s="26">
        <v>0.19</v>
      </c>
      <c r="D36" s="25">
        <f>B36*0.19</f>
        <v>55757.723000000005</v>
      </c>
      <c r="E36" s="27">
        <f>B36+D36</f>
        <v>349219.423</v>
      </c>
      <c r="G36" s="14"/>
      <c r="H36" s="28"/>
      <c r="I36" s="14"/>
      <c r="J36" s="14"/>
    </row>
    <row r="37" spans="1:10" ht="12.75">
      <c r="A37" s="24" t="s">
        <v>16</v>
      </c>
      <c r="B37" s="25">
        <f>B29+B24+B19+B14+B9</f>
        <v>355111.02</v>
      </c>
      <c r="C37" s="26">
        <v>0.19</v>
      </c>
      <c r="D37" s="25">
        <f>B37*0.19</f>
        <v>67471.0938</v>
      </c>
      <c r="E37" s="27">
        <f>B37+D37</f>
        <v>422582.11380000005</v>
      </c>
      <c r="G37" s="14"/>
      <c r="H37" s="28"/>
      <c r="I37" s="14"/>
      <c r="J37" s="14"/>
    </row>
    <row r="39" spans="1:10" ht="12.75">
      <c r="A39" s="16" t="s">
        <v>17</v>
      </c>
      <c r="B39" s="29">
        <f>SUM(B36:B38)</f>
        <v>648572.72</v>
      </c>
      <c r="C39" s="30">
        <v>0.19</v>
      </c>
      <c r="D39" s="29">
        <f>SUM(D36:D38)</f>
        <v>123228.8168</v>
      </c>
      <c r="E39" s="31">
        <f>SUM(E36:E38)</f>
        <v>771801.5368000001</v>
      </c>
      <c r="G39" s="14"/>
      <c r="H39" s="28"/>
      <c r="I39" s="14"/>
      <c r="J39" s="14"/>
    </row>
    <row r="41" ht="12.75">
      <c r="A41" s="21"/>
    </row>
    <row r="42" spans="1:2" ht="12.75">
      <c r="A42" s="21"/>
      <c r="B42" s="32"/>
    </row>
    <row r="43" ht="12.75">
      <c r="A43" s="21"/>
    </row>
    <row r="44" ht="12.75">
      <c r="A44" s="21"/>
    </row>
    <row r="45" ht="12.75">
      <c r="A45" s="21"/>
    </row>
    <row r="46" ht="12.75">
      <c r="A46" s="21"/>
    </row>
  </sheetData>
  <mergeCells count="7">
    <mergeCell ref="A2:E2"/>
    <mergeCell ref="A4:A5"/>
    <mergeCell ref="B4:B5"/>
    <mergeCell ref="E4:E5"/>
    <mergeCell ref="A33:A34"/>
    <mergeCell ref="B33:B34"/>
    <mergeCell ref="E33:E3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zoomScaleSheetLayoutView="100" workbookViewId="0" topLeftCell="A1">
      <selection activeCell="G19" sqref="G19"/>
    </sheetView>
  </sheetViews>
  <sheetFormatPr defaultColWidth="9.140625" defaultRowHeight="12.75"/>
  <cols>
    <col min="1" max="1" width="4.00390625" style="33" customWidth="1"/>
    <col min="2" max="2" width="50.7109375" style="34" customWidth="1"/>
    <col min="3" max="3" width="5.7109375" style="35" customWidth="1"/>
    <col min="4" max="4" width="8.00390625" style="35" customWidth="1"/>
    <col min="5" max="5" width="10.8515625" style="36" customWidth="1"/>
    <col min="6" max="6" width="14.140625" style="33" customWidth="1"/>
    <col min="7" max="7" width="10.8515625" style="33" customWidth="1"/>
    <col min="8" max="8" width="14.140625" style="33" customWidth="1"/>
    <col min="9" max="16384" width="9.140625" style="33" customWidth="1"/>
  </cols>
  <sheetData>
    <row r="2" spans="1:8" ht="17.25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2:8" ht="12.75">
      <c r="B3" s="38"/>
      <c r="C3" s="39"/>
      <c r="D3" s="39"/>
      <c r="E3" s="39"/>
      <c r="F3" s="39"/>
      <c r="G3" s="39"/>
      <c r="H3" s="39"/>
    </row>
    <row r="4" spans="1:8" ht="12.75">
      <c r="A4" s="40" t="s">
        <v>19</v>
      </c>
      <c r="B4" s="40" t="s">
        <v>1</v>
      </c>
      <c r="C4" s="40" t="s">
        <v>20</v>
      </c>
      <c r="D4" s="40" t="s">
        <v>21</v>
      </c>
      <c r="E4" s="40" t="s">
        <v>8</v>
      </c>
      <c r="F4" s="40" t="s">
        <v>22</v>
      </c>
      <c r="G4" s="40" t="s">
        <v>9</v>
      </c>
      <c r="H4" s="40" t="s">
        <v>23</v>
      </c>
    </row>
    <row r="5" spans="1:8" ht="14.25">
      <c r="A5" s="41"/>
      <c r="B5" s="42" t="s">
        <v>14</v>
      </c>
      <c r="C5" s="41"/>
      <c r="D5" s="43"/>
      <c r="E5" s="43"/>
      <c r="F5" s="43"/>
      <c r="G5" s="43"/>
      <c r="H5" s="43"/>
    </row>
    <row r="6" spans="1:8" ht="12.75">
      <c r="A6" s="44"/>
      <c r="B6" s="45" t="s">
        <v>24</v>
      </c>
      <c r="C6" s="44"/>
      <c r="D6" s="46"/>
      <c r="E6" s="46"/>
      <c r="F6" s="46"/>
      <c r="G6" s="46"/>
      <c r="H6" s="46"/>
    </row>
    <row r="7" spans="1:8" ht="12.75">
      <c r="A7" s="47" t="s">
        <v>25</v>
      </c>
      <c r="B7" s="48" t="s">
        <v>26</v>
      </c>
      <c r="C7" s="47" t="s">
        <v>27</v>
      </c>
      <c r="D7" s="49">
        <v>1</v>
      </c>
      <c r="E7" s="49">
        <v>14600</v>
      </c>
      <c r="F7" s="49">
        <f>E7*D7</f>
        <v>14600</v>
      </c>
      <c r="G7" s="49">
        <v>650</v>
      </c>
      <c r="H7" s="49">
        <f>G7*D7</f>
        <v>650</v>
      </c>
    </row>
    <row r="8" spans="1:8" s="51" customFormat="1" ht="12.75">
      <c r="A8" s="47" t="s">
        <v>28</v>
      </c>
      <c r="B8" s="48" t="s">
        <v>29</v>
      </c>
      <c r="C8" s="50" t="s">
        <v>27</v>
      </c>
      <c r="D8" s="49">
        <v>12</v>
      </c>
      <c r="E8" s="49">
        <v>1400</v>
      </c>
      <c r="F8" s="49">
        <f>E8*D8</f>
        <v>16800</v>
      </c>
      <c r="G8" s="49">
        <v>450</v>
      </c>
      <c r="H8" s="49">
        <f>G8*D8</f>
        <v>5400</v>
      </c>
    </row>
    <row r="9" spans="1:8" s="51" customFormat="1" ht="12.75">
      <c r="A9" s="47" t="s">
        <v>30</v>
      </c>
      <c r="B9" s="48" t="s">
        <v>31</v>
      </c>
      <c r="C9" s="50" t="s">
        <v>27</v>
      </c>
      <c r="D9" s="49">
        <v>3</v>
      </c>
      <c r="E9" s="49">
        <v>3300</v>
      </c>
      <c r="F9" s="49">
        <f>E9*D9</f>
        <v>9900</v>
      </c>
      <c r="G9" s="49">
        <v>650</v>
      </c>
      <c r="H9" s="49">
        <f>G9*D9</f>
        <v>1950</v>
      </c>
    </row>
    <row r="10" spans="1:8" s="51" customFormat="1" ht="12.75" customHeight="1">
      <c r="A10" s="47" t="s">
        <v>32</v>
      </c>
      <c r="B10" s="48" t="s">
        <v>33</v>
      </c>
      <c r="C10" s="50" t="s">
        <v>27</v>
      </c>
      <c r="D10" s="49">
        <v>5</v>
      </c>
      <c r="E10" s="49">
        <v>690</v>
      </c>
      <c r="F10" s="49">
        <f>E10*D10</f>
        <v>3450</v>
      </c>
      <c r="G10" s="49">
        <v>250</v>
      </c>
      <c r="H10" s="49">
        <f>G10*D10</f>
        <v>1250</v>
      </c>
    </row>
    <row r="11" spans="1:8" s="51" customFormat="1" ht="12.75">
      <c r="A11" s="47" t="s">
        <v>34</v>
      </c>
      <c r="B11" s="48" t="s">
        <v>35</v>
      </c>
      <c r="C11" s="50" t="s">
        <v>27</v>
      </c>
      <c r="D11" s="49">
        <v>1</v>
      </c>
      <c r="E11" s="49">
        <v>450</v>
      </c>
      <c r="F11" s="49">
        <f>E11*D11</f>
        <v>450</v>
      </c>
      <c r="G11" s="49">
        <v>200</v>
      </c>
      <c r="H11" s="49">
        <f>G11*D11</f>
        <v>200</v>
      </c>
    </row>
    <row r="12" spans="1:8" ht="12.75">
      <c r="A12" s="44"/>
      <c r="B12" s="45" t="s">
        <v>36</v>
      </c>
      <c r="C12" s="44"/>
      <c r="D12" s="46"/>
      <c r="E12" s="46"/>
      <c r="F12" s="46">
        <f>SUM(F8:F11)</f>
        <v>30600</v>
      </c>
      <c r="G12" s="46"/>
      <c r="H12" s="46">
        <f>SUM(H8:H11)</f>
        <v>8800</v>
      </c>
    </row>
    <row r="13" spans="1:8" ht="12.75">
      <c r="A13" s="44"/>
      <c r="B13" s="45" t="s">
        <v>37</v>
      </c>
      <c r="C13" s="44"/>
      <c r="D13" s="46"/>
      <c r="E13" s="46"/>
      <c r="F13" s="46"/>
      <c r="G13" s="46"/>
      <c r="H13" s="46"/>
    </row>
    <row r="14" spans="1:8" s="51" customFormat="1" ht="12.75">
      <c r="A14" s="50" t="s">
        <v>38</v>
      </c>
      <c r="B14" s="48" t="s">
        <v>39</v>
      </c>
      <c r="C14" s="50" t="s">
        <v>40</v>
      </c>
      <c r="D14" s="49">
        <v>500</v>
      </c>
      <c r="E14" s="49">
        <v>8.5</v>
      </c>
      <c r="F14" s="49">
        <f>E14*D14</f>
        <v>4250</v>
      </c>
      <c r="G14" s="49">
        <v>18.1</v>
      </c>
      <c r="H14" s="49">
        <f>G14*D14</f>
        <v>9050</v>
      </c>
    </row>
    <row r="15" spans="1:8" ht="12.75">
      <c r="A15" s="44"/>
      <c r="B15" s="45" t="s">
        <v>41</v>
      </c>
      <c r="C15" s="44"/>
      <c r="D15" s="46"/>
      <c r="E15" s="46"/>
      <c r="F15" s="46">
        <f>SUM(F14:F14)</f>
        <v>4250</v>
      </c>
      <c r="G15" s="46"/>
      <c r="H15" s="46">
        <f>SUM(H14:H14)</f>
        <v>9050</v>
      </c>
    </row>
    <row r="16" spans="1:8" ht="12.75">
      <c r="A16" s="44"/>
      <c r="B16" s="45" t="s">
        <v>42</v>
      </c>
      <c r="C16" s="44"/>
      <c r="D16" s="46"/>
      <c r="E16" s="46"/>
      <c r="F16" s="46"/>
      <c r="G16" s="46"/>
      <c r="H16" s="46"/>
    </row>
    <row r="17" spans="1:8" s="51" customFormat="1" ht="12.75">
      <c r="A17" s="50" t="s">
        <v>43</v>
      </c>
      <c r="B17" s="48" t="s">
        <v>44</v>
      </c>
      <c r="C17" s="50" t="s">
        <v>40</v>
      </c>
      <c r="D17" s="49">
        <v>250</v>
      </c>
      <c r="E17" s="49">
        <v>11.7</v>
      </c>
      <c r="F17" s="49">
        <f>E17*D17</f>
        <v>2925.0000000000005</v>
      </c>
      <c r="G17" s="49">
        <v>16.03</v>
      </c>
      <c r="H17" s="49">
        <f>G17*D17</f>
        <v>4007.5000000000005</v>
      </c>
    </row>
    <row r="18" spans="1:8" s="51" customFormat="1" ht="12.75">
      <c r="A18" s="50" t="s">
        <v>45</v>
      </c>
      <c r="B18" s="48" t="s">
        <v>46</v>
      </c>
      <c r="C18" s="50" t="s">
        <v>40</v>
      </c>
      <c r="D18" s="49">
        <f>SUM(D17:D17)</f>
        <v>250</v>
      </c>
      <c r="E18" s="49">
        <v>2.19</v>
      </c>
      <c r="F18" s="49">
        <f>E18*D18</f>
        <v>547.5</v>
      </c>
      <c r="G18" s="49">
        <v>9</v>
      </c>
      <c r="H18" s="49">
        <f>G18*D18</f>
        <v>2250</v>
      </c>
    </row>
    <row r="19" spans="1:8" s="51" customFormat="1" ht="12.75">
      <c r="A19" s="50" t="s">
        <v>47</v>
      </c>
      <c r="B19" s="48" t="s">
        <v>48</v>
      </c>
      <c r="C19" s="50" t="s">
        <v>27</v>
      </c>
      <c r="D19" s="49">
        <v>15</v>
      </c>
      <c r="E19" s="49">
        <v>5.6</v>
      </c>
      <c r="F19" s="49">
        <f>E19*D19</f>
        <v>84.00000000000001</v>
      </c>
      <c r="G19" s="49">
        <v>18.13</v>
      </c>
      <c r="H19" s="49">
        <f>G19*D19</f>
        <v>271.95</v>
      </c>
    </row>
    <row r="20" spans="1:8" s="51" customFormat="1" ht="12.75">
      <c r="A20" s="50" t="s">
        <v>49</v>
      </c>
      <c r="B20" s="48" t="s">
        <v>50</v>
      </c>
      <c r="C20" s="50" t="s">
        <v>27</v>
      </c>
      <c r="D20" s="49">
        <v>10</v>
      </c>
      <c r="E20" s="49">
        <v>10.3</v>
      </c>
      <c r="F20" s="49">
        <f>E20*D20</f>
        <v>103</v>
      </c>
      <c r="G20" s="49">
        <v>45</v>
      </c>
      <c r="H20" s="49">
        <f>G20*D20</f>
        <v>450</v>
      </c>
    </row>
    <row r="21" spans="1:8" s="51" customFormat="1" ht="12.75">
      <c r="A21" s="50" t="s">
        <v>51</v>
      </c>
      <c r="B21" s="48" t="s">
        <v>52</v>
      </c>
      <c r="C21" s="50" t="s">
        <v>27</v>
      </c>
      <c r="D21" s="49">
        <v>5</v>
      </c>
      <c r="E21" s="49">
        <v>13.2</v>
      </c>
      <c r="F21" s="49">
        <f>E21*D21</f>
        <v>66</v>
      </c>
      <c r="G21" s="49">
        <v>24.3</v>
      </c>
      <c r="H21" s="49">
        <f>G21*D21</f>
        <v>121.5</v>
      </c>
    </row>
    <row r="22" spans="1:8" s="51" customFormat="1" ht="12.75">
      <c r="A22" s="50" t="s">
        <v>53</v>
      </c>
      <c r="B22" s="48" t="s">
        <v>54</v>
      </c>
      <c r="C22" s="50" t="s">
        <v>27</v>
      </c>
      <c r="D22" s="49">
        <v>5</v>
      </c>
      <c r="E22" s="49">
        <v>6.2</v>
      </c>
      <c r="F22" s="49">
        <f>E22*D22</f>
        <v>31</v>
      </c>
      <c r="G22" s="49">
        <v>0</v>
      </c>
      <c r="H22" s="49">
        <f>G22*D22</f>
        <v>0</v>
      </c>
    </row>
    <row r="23" spans="1:8" s="51" customFormat="1" ht="12.75">
      <c r="A23" s="50" t="s">
        <v>55</v>
      </c>
      <c r="B23" s="48" t="s">
        <v>56</v>
      </c>
      <c r="C23" s="50" t="s">
        <v>40</v>
      </c>
      <c r="D23" s="49">
        <v>50</v>
      </c>
      <c r="E23" s="49">
        <v>27.4</v>
      </c>
      <c r="F23" s="49">
        <f>E23*D23</f>
        <v>1370</v>
      </c>
      <c r="G23" s="49">
        <v>41.03</v>
      </c>
      <c r="H23" s="49">
        <f>G23*D23</f>
        <v>2051.5</v>
      </c>
    </row>
    <row r="24" spans="1:8" s="51" customFormat="1" ht="12.75">
      <c r="A24" s="50" t="s">
        <v>57</v>
      </c>
      <c r="B24" s="48" t="s">
        <v>58</v>
      </c>
      <c r="C24" s="50" t="s">
        <v>40</v>
      </c>
      <c r="D24" s="49">
        <v>50</v>
      </c>
      <c r="E24" s="49">
        <v>11.4</v>
      </c>
      <c r="F24" s="49">
        <f>E24*D24</f>
        <v>570</v>
      </c>
      <c r="G24" s="49">
        <v>41.03</v>
      </c>
      <c r="H24" s="49">
        <f>G24*D24</f>
        <v>2051.5</v>
      </c>
    </row>
    <row r="25" spans="1:8" ht="12.75">
      <c r="A25" s="44"/>
      <c r="B25" s="45" t="s">
        <v>59</v>
      </c>
      <c r="C25" s="44"/>
      <c r="D25" s="46"/>
      <c r="E25" s="46"/>
      <c r="F25" s="46">
        <f>SUM(F17:F24)</f>
        <v>5696.5</v>
      </c>
      <c r="G25" s="46"/>
      <c r="H25" s="46">
        <f>SUM(H17:H24)</f>
        <v>11203.95</v>
      </c>
    </row>
    <row r="26" spans="1:8" ht="12.75">
      <c r="A26" s="44"/>
      <c r="B26" s="45" t="s">
        <v>60</v>
      </c>
      <c r="C26" s="44"/>
      <c r="D26" s="46"/>
      <c r="E26" s="46"/>
      <c r="F26" s="46"/>
      <c r="G26" s="46"/>
      <c r="H26" s="46"/>
    </row>
    <row r="27" spans="1:8" s="51" customFormat="1" ht="12.75">
      <c r="A27" s="50" t="s">
        <v>61</v>
      </c>
      <c r="B27" s="48" t="s">
        <v>62</v>
      </c>
      <c r="C27" s="50" t="s">
        <v>63</v>
      </c>
      <c r="D27" s="49">
        <v>1</v>
      </c>
      <c r="E27" s="49">
        <v>0</v>
      </c>
      <c r="F27" s="49">
        <f>E27*D27</f>
        <v>0</v>
      </c>
      <c r="G27" s="49">
        <v>1000</v>
      </c>
      <c r="H27" s="49">
        <f>G27*D27</f>
        <v>1000</v>
      </c>
    </row>
    <row r="28" spans="1:8" s="51" customFormat="1" ht="12.75">
      <c r="A28" s="50" t="s">
        <v>64</v>
      </c>
      <c r="B28" s="48" t="s">
        <v>65</v>
      </c>
      <c r="C28" s="50" t="s">
        <v>63</v>
      </c>
      <c r="D28" s="49">
        <v>1</v>
      </c>
      <c r="E28" s="49">
        <v>0</v>
      </c>
      <c r="F28" s="49">
        <f>E28*D28</f>
        <v>0</v>
      </c>
      <c r="G28" s="49">
        <v>600</v>
      </c>
      <c r="H28" s="49">
        <f>G28*D28</f>
        <v>600</v>
      </c>
    </row>
    <row r="29" spans="1:8" s="51" customFormat="1" ht="12.75">
      <c r="A29" s="50" t="s">
        <v>66</v>
      </c>
      <c r="B29" s="48" t="s">
        <v>67</v>
      </c>
      <c r="C29" s="50" t="s">
        <v>63</v>
      </c>
      <c r="D29" s="49">
        <v>1</v>
      </c>
      <c r="E29" s="49">
        <v>0</v>
      </c>
      <c r="F29" s="49">
        <f>E29*D29</f>
        <v>0</v>
      </c>
      <c r="G29" s="49">
        <v>700</v>
      </c>
      <c r="H29" s="49">
        <f>G29*D29</f>
        <v>700</v>
      </c>
    </row>
    <row r="30" spans="1:8" s="51" customFormat="1" ht="12.75">
      <c r="A30" s="50" t="s">
        <v>68</v>
      </c>
      <c r="B30" s="48" t="s">
        <v>69</v>
      </c>
      <c r="C30" s="50" t="s">
        <v>63</v>
      </c>
      <c r="D30" s="49">
        <v>1</v>
      </c>
      <c r="E30" s="49">
        <v>0</v>
      </c>
      <c r="F30" s="49">
        <f>E30*D30</f>
        <v>0</v>
      </c>
      <c r="G30" s="49">
        <v>700</v>
      </c>
      <c r="H30" s="49">
        <f>G30*D30</f>
        <v>700</v>
      </c>
    </row>
    <row r="31" spans="1:8" s="51" customFormat="1" ht="12.75">
      <c r="A31" s="50" t="s">
        <v>70</v>
      </c>
      <c r="B31" s="48" t="s">
        <v>71</v>
      </c>
      <c r="C31" s="50" t="s">
        <v>63</v>
      </c>
      <c r="D31" s="49">
        <v>1</v>
      </c>
      <c r="E31" s="49">
        <v>0</v>
      </c>
      <c r="F31" s="49">
        <f>E31*D31</f>
        <v>0</v>
      </c>
      <c r="G31" s="49">
        <v>750</v>
      </c>
      <c r="H31" s="49">
        <f>G31*D31</f>
        <v>750</v>
      </c>
    </row>
    <row r="32" spans="1:8" s="51" customFormat="1" ht="12.75">
      <c r="A32" s="50" t="s">
        <v>72</v>
      </c>
      <c r="B32" s="48" t="s">
        <v>73</v>
      </c>
      <c r="C32" s="50" t="s">
        <v>63</v>
      </c>
      <c r="D32" s="49">
        <v>1</v>
      </c>
      <c r="E32" s="49">
        <v>0</v>
      </c>
      <c r="F32" s="49">
        <f>E32*D32</f>
        <v>0</v>
      </c>
      <c r="G32" s="49">
        <v>1200</v>
      </c>
      <c r="H32" s="49">
        <f>G32*D32</f>
        <v>1200</v>
      </c>
    </row>
    <row r="33" spans="1:8" s="51" customFormat="1" ht="12.75">
      <c r="A33" s="50" t="s">
        <v>74</v>
      </c>
      <c r="B33" s="48" t="s">
        <v>75</v>
      </c>
      <c r="C33" s="50" t="s">
        <v>63</v>
      </c>
      <c r="D33" s="49">
        <v>1</v>
      </c>
      <c r="E33" s="49">
        <v>0</v>
      </c>
      <c r="F33" s="49">
        <f>E33*D33</f>
        <v>0</v>
      </c>
      <c r="G33" s="49">
        <v>900</v>
      </c>
      <c r="H33" s="49">
        <f>G33*D33</f>
        <v>900</v>
      </c>
    </row>
    <row r="34" spans="1:8" ht="12.75">
      <c r="A34" s="44"/>
      <c r="B34" s="45" t="s">
        <v>76</v>
      </c>
      <c r="C34" s="44"/>
      <c r="D34" s="46"/>
      <c r="E34" s="46"/>
      <c r="F34" s="46">
        <f>SUM(F27:F33)</f>
        <v>0</v>
      </c>
      <c r="G34" s="46"/>
      <c r="H34" s="46">
        <f>SUM(H27:H33)</f>
        <v>5850</v>
      </c>
    </row>
    <row r="35" spans="1:8" ht="30">
      <c r="A35" s="50"/>
      <c r="B35" s="52" t="s">
        <v>77</v>
      </c>
      <c r="C35" s="50"/>
      <c r="D35" s="49"/>
      <c r="E35" s="49"/>
      <c r="F35" s="49"/>
      <c r="G35" s="49"/>
      <c r="H35" s="49"/>
    </row>
    <row r="36" spans="1:8" ht="14.25">
      <c r="A36" s="41"/>
      <c r="B36" s="42" t="s">
        <v>78</v>
      </c>
      <c r="C36" s="41"/>
      <c r="D36" s="43"/>
      <c r="E36" s="43"/>
      <c r="F36" s="53">
        <f>F34+F25+F15+F12</f>
        <v>40546.5</v>
      </c>
      <c r="G36" s="53"/>
      <c r="H36" s="53">
        <f>H34+H25+H15+H12</f>
        <v>34903.95</v>
      </c>
    </row>
  </sheetData>
  <mergeCells count="1">
    <mergeCell ref="A2:H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9"/>
  <sheetViews>
    <sheetView zoomScaleSheetLayoutView="100" workbookViewId="0" topLeftCell="A1">
      <selection activeCell="G57" sqref="G57"/>
    </sheetView>
  </sheetViews>
  <sheetFormatPr defaultColWidth="9.140625" defaultRowHeight="12.75"/>
  <cols>
    <col min="1" max="1" width="4.00390625" style="33" customWidth="1"/>
    <col min="2" max="2" width="50.7109375" style="34" customWidth="1"/>
    <col min="3" max="3" width="5.7109375" style="35" customWidth="1"/>
    <col min="4" max="4" width="8.00390625" style="35" customWidth="1"/>
    <col min="5" max="5" width="10.8515625" style="36" customWidth="1"/>
    <col min="6" max="6" width="14.140625" style="33" customWidth="1"/>
    <col min="7" max="7" width="10.8515625" style="33" customWidth="1"/>
    <col min="8" max="8" width="14.140625" style="33" customWidth="1"/>
    <col min="9" max="16384" width="9.140625" style="33" customWidth="1"/>
  </cols>
  <sheetData>
    <row r="2" spans="1:8" ht="17.25" customHeight="1">
      <c r="A2" s="37" t="s">
        <v>79</v>
      </c>
      <c r="B2" s="37"/>
      <c r="C2" s="37"/>
      <c r="D2" s="37"/>
      <c r="E2" s="37"/>
      <c r="F2" s="37"/>
      <c r="G2" s="37"/>
      <c r="H2" s="37"/>
    </row>
    <row r="3" spans="2:8" ht="12.75">
      <c r="B3" s="38"/>
      <c r="C3" s="39"/>
      <c r="D3" s="39"/>
      <c r="E3" s="39"/>
      <c r="F3" s="39"/>
      <c r="G3" s="39"/>
      <c r="H3" s="39"/>
    </row>
    <row r="4" spans="1:8" ht="12.75">
      <c r="A4" s="40" t="s">
        <v>19</v>
      </c>
      <c r="B4" s="40" t="s">
        <v>1</v>
      </c>
      <c r="C4" s="40" t="s">
        <v>20</v>
      </c>
      <c r="D4" s="40" t="s">
        <v>21</v>
      </c>
      <c r="E4" s="40" t="s">
        <v>8</v>
      </c>
      <c r="F4" s="40" t="s">
        <v>22</v>
      </c>
      <c r="G4" s="40" t="s">
        <v>9</v>
      </c>
      <c r="H4" s="40" t="s">
        <v>23</v>
      </c>
    </row>
    <row r="5" spans="1:8" ht="14.25">
      <c r="A5" s="41"/>
      <c r="B5" s="42" t="s">
        <v>7</v>
      </c>
      <c r="C5" s="41"/>
      <c r="D5" s="43"/>
      <c r="E5" s="43"/>
      <c r="F5" s="43"/>
      <c r="G5" s="43"/>
      <c r="H5" s="43"/>
    </row>
    <row r="6" spans="1:8" ht="12.75">
      <c r="A6" s="44"/>
      <c r="B6" s="45" t="s">
        <v>80</v>
      </c>
      <c r="C6" s="44"/>
      <c r="D6" s="46"/>
      <c r="E6" s="46"/>
      <c r="F6" s="46"/>
      <c r="G6" s="46"/>
      <c r="H6" s="46"/>
    </row>
    <row r="7" spans="1:8" ht="12.75">
      <c r="A7" s="47" t="s">
        <v>25</v>
      </c>
      <c r="B7" s="48" t="s">
        <v>81</v>
      </c>
      <c r="C7" s="50" t="s">
        <v>27</v>
      </c>
      <c r="D7" s="49">
        <v>1</v>
      </c>
      <c r="E7" s="49">
        <v>16000</v>
      </c>
      <c r="F7" s="49">
        <f>E7*D7</f>
        <v>16000</v>
      </c>
      <c r="G7" s="49">
        <v>4500</v>
      </c>
      <c r="H7" s="49">
        <f>G7*D7</f>
        <v>4500</v>
      </c>
    </row>
    <row r="8" spans="1:8" ht="12.75">
      <c r="A8" s="47" t="s">
        <v>28</v>
      </c>
      <c r="B8" s="48" t="s">
        <v>82</v>
      </c>
      <c r="C8" s="50" t="s">
        <v>27</v>
      </c>
      <c r="D8" s="49">
        <v>1</v>
      </c>
      <c r="E8" s="49">
        <v>950</v>
      </c>
      <c r="F8" s="49">
        <f>E8*D8</f>
        <v>950</v>
      </c>
      <c r="G8" s="49">
        <v>150</v>
      </c>
      <c r="H8" s="49">
        <f>G8*D8</f>
        <v>150</v>
      </c>
    </row>
    <row r="9" spans="1:8" ht="12.75">
      <c r="A9" s="47" t="s">
        <v>30</v>
      </c>
      <c r="B9" s="48" t="s">
        <v>83</v>
      </c>
      <c r="C9" s="50" t="s">
        <v>27</v>
      </c>
      <c r="D9" s="49">
        <v>1</v>
      </c>
      <c r="E9" s="49">
        <v>2700</v>
      </c>
      <c r="F9" s="49">
        <f>E9*D9</f>
        <v>2700</v>
      </c>
      <c r="G9" s="49">
        <v>75</v>
      </c>
      <c r="H9" s="49">
        <f>G9*D9</f>
        <v>75</v>
      </c>
    </row>
    <row r="10" spans="1:8" ht="12.75">
      <c r="A10" s="47" t="s">
        <v>32</v>
      </c>
      <c r="B10" s="48" t="s">
        <v>84</v>
      </c>
      <c r="C10" s="50" t="s">
        <v>27</v>
      </c>
      <c r="D10" s="49">
        <v>1</v>
      </c>
      <c r="E10" s="49">
        <v>2950</v>
      </c>
      <c r="F10" s="49">
        <f>E10*D10</f>
        <v>2950</v>
      </c>
      <c r="G10" s="49">
        <v>75</v>
      </c>
      <c r="H10" s="49">
        <f>G10*D10</f>
        <v>75</v>
      </c>
    </row>
    <row r="11" spans="1:8" ht="12.75">
      <c r="A11" s="47" t="s">
        <v>34</v>
      </c>
      <c r="B11" s="48" t="s">
        <v>85</v>
      </c>
      <c r="C11" s="50" t="s">
        <v>27</v>
      </c>
      <c r="D11" s="49">
        <f>D10+D9</f>
        <v>2</v>
      </c>
      <c r="E11" s="49">
        <v>550</v>
      </c>
      <c r="F11" s="49">
        <f>E11*D11</f>
        <v>1100</v>
      </c>
      <c r="G11" s="49">
        <v>75</v>
      </c>
      <c r="H11" s="49">
        <f>G11*D11</f>
        <v>150</v>
      </c>
    </row>
    <row r="12" spans="1:8" ht="12.75">
      <c r="A12" s="47" t="s">
        <v>38</v>
      </c>
      <c r="B12" s="48" t="s">
        <v>86</v>
      </c>
      <c r="C12" s="50" t="s">
        <v>27</v>
      </c>
      <c r="D12" s="49">
        <f>D11*2</f>
        <v>4</v>
      </c>
      <c r="E12" s="49">
        <v>16</v>
      </c>
      <c r="F12" s="49">
        <f>E12*D12</f>
        <v>64</v>
      </c>
      <c r="G12" s="49">
        <v>0</v>
      </c>
      <c r="H12" s="49">
        <f>G12*D12</f>
        <v>0</v>
      </c>
    </row>
    <row r="13" spans="1:8" ht="12.75">
      <c r="A13" s="47" t="s">
        <v>43</v>
      </c>
      <c r="B13" s="48" t="s">
        <v>87</v>
      </c>
      <c r="C13" s="50" t="s">
        <v>27</v>
      </c>
      <c r="D13" s="49">
        <f>D7</f>
        <v>1</v>
      </c>
      <c r="E13" s="49">
        <v>2050</v>
      </c>
      <c r="F13" s="49">
        <f>E13*D13</f>
        <v>2050</v>
      </c>
      <c r="G13" s="49">
        <v>350</v>
      </c>
      <c r="H13" s="49">
        <f>G13*D13</f>
        <v>350</v>
      </c>
    </row>
    <row r="14" spans="1:8" ht="12.75">
      <c r="A14" s="47" t="s">
        <v>45</v>
      </c>
      <c r="B14" s="48" t="s">
        <v>88</v>
      </c>
      <c r="C14" s="50" t="s">
        <v>27</v>
      </c>
      <c r="D14" s="49">
        <f>D7</f>
        <v>1</v>
      </c>
      <c r="E14" s="49">
        <v>435</v>
      </c>
      <c r="F14" s="49">
        <f>E14*D14</f>
        <v>435</v>
      </c>
      <c r="G14" s="49">
        <v>350</v>
      </c>
      <c r="H14" s="49">
        <f>G14*D14</f>
        <v>350</v>
      </c>
    </row>
    <row r="15" spans="1:8" ht="12.75">
      <c r="A15" s="47" t="s">
        <v>47</v>
      </c>
      <c r="B15" s="48" t="s">
        <v>89</v>
      </c>
      <c r="C15" s="50" t="s">
        <v>27</v>
      </c>
      <c r="D15" s="49">
        <f>D7</f>
        <v>1</v>
      </c>
      <c r="E15" s="49">
        <v>2950</v>
      </c>
      <c r="F15" s="49">
        <f>E15*D15</f>
        <v>2950</v>
      </c>
      <c r="G15" s="49">
        <v>350</v>
      </c>
      <c r="H15" s="49">
        <f>G15*D15</f>
        <v>350</v>
      </c>
    </row>
    <row r="16" spans="1:8" ht="12.75">
      <c r="A16" s="47" t="s">
        <v>49</v>
      </c>
      <c r="B16" s="48" t="s">
        <v>90</v>
      </c>
      <c r="C16" s="50" t="s">
        <v>27</v>
      </c>
      <c r="D16" s="49">
        <f>D7</f>
        <v>1</v>
      </c>
      <c r="E16" s="49">
        <v>3730</v>
      </c>
      <c r="F16" s="49">
        <f>E16*D16</f>
        <v>3730</v>
      </c>
      <c r="G16" s="49">
        <v>75</v>
      </c>
      <c r="H16" s="49">
        <f>G16*D16</f>
        <v>75</v>
      </c>
    </row>
    <row r="17" spans="1:8" ht="12.75">
      <c r="A17" s="47" t="s">
        <v>51</v>
      </c>
      <c r="B17" s="48" t="s">
        <v>91</v>
      </c>
      <c r="C17" s="50" t="s">
        <v>27</v>
      </c>
      <c r="D17" s="49">
        <f>D7</f>
        <v>1</v>
      </c>
      <c r="E17" s="49">
        <v>1750</v>
      </c>
      <c r="F17" s="49">
        <f>E17*D17</f>
        <v>1750</v>
      </c>
      <c r="G17" s="49">
        <v>75</v>
      </c>
      <c r="H17" s="49">
        <f>G17*D17</f>
        <v>75</v>
      </c>
    </row>
    <row r="18" spans="1:8" ht="12.75">
      <c r="A18" s="47" t="s">
        <v>53</v>
      </c>
      <c r="B18" s="48" t="s">
        <v>92</v>
      </c>
      <c r="C18" s="50" t="s">
        <v>63</v>
      </c>
      <c r="D18" s="49">
        <v>1</v>
      </c>
      <c r="E18" s="49">
        <v>0</v>
      </c>
      <c r="F18" s="49">
        <f>E18*D18</f>
        <v>0</v>
      </c>
      <c r="G18" s="49">
        <v>850</v>
      </c>
      <c r="H18" s="49">
        <f>G18*D18</f>
        <v>850</v>
      </c>
    </row>
    <row r="19" spans="1:8" ht="12.75">
      <c r="A19" s="47" t="s">
        <v>55</v>
      </c>
      <c r="B19" s="48" t="s">
        <v>93</v>
      </c>
      <c r="C19" s="50" t="s">
        <v>63</v>
      </c>
      <c r="D19" s="49">
        <v>1</v>
      </c>
      <c r="E19" s="49">
        <v>0</v>
      </c>
      <c r="F19" s="49">
        <f>E19*D19</f>
        <v>0</v>
      </c>
      <c r="G19" s="49">
        <v>250</v>
      </c>
      <c r="H19" s="49">
        <f>G19*D19</f>
        <v>250</v>
      </c>
    </row>
    <row r="20" spans="1:8" s="51" customFormat="1" ht="12.75">
      <c r="A20" s="47" t="s">
        <v>57</v>
      </c>
      <c r="B20" s="48" t="s">
        <v>94</v>
      </c>
      <c r="C20" s="50" t="s">
        <v>63</v>
      </c>
      <c r="D20" s="49">
        <v>1</v>
      </c>
      <c r="E20" s="49">
        <v>0</v>
      </c>
      <c r="F20" s="49">
        <f>E20*D20</f>
        <v>0</v>
      </c>
      <c r="G20" s="49">
        <v>800</v>
      </c>
      <c r="H20" s="49">
        <f>G20*D20</f>
        <v>800</v>
      </c>
    </row>
    <row r="21" spans="1:8" ht="12.75">
      <c r="A21" s="44"/>
      <c r="B21" s="45" t="s">
        <v>95</v>
      </c>
      <c r="C21" s="44"/>
      <c r="D21" s="46"/>
      <c r="E21" s="46"/>
      <c r="F21" s="46">
        <f>SUM(F7:F20)</f>
        <v>34679</v>
      </c>
      <c r="G21" s="46"/>
      <c r="H21" s="46">
        <f>SUM(H7:H20)</f>
        <v>8050</v>
      </c>
    </row>
    <row r="22" spans="1:8" ht="12.75">
      <c r="A22" s="44"/>
      <c r="B22" s="45" t="s">
        <v>96</v>
      </c>
      <c r="C22" s="44"/>
      <c r="D22" s="46"/>
      <c r="E22" s="46"/>
      <c r="F22" s="46"/>
      <c r="G22" s="46"/>
      <c r="H22" s="46"/>
    </row>
    <row r="23" spans="1:8" s="51" customFormat="1" ht="12.75">
      <c r="A23" s="50" t="s">
        <v>61</v>
      </c>
      <c r="B23" s="48" t="s">
        <v>97</v>
      </c>
      <c r="C23" s="50" t="s">
        <v>27</v>
      </c>
      <c r="D23" s="49">
        <v>22</v>
      </c>
      <c r="E23" s="49">
        <v>296.7</v>
      </c>
      <c r="F23" s="49">
        <f>E23*D23</f>
        <v>6527.4</v>
      </c>
      <c r="G23" s="49">
        <v>150</v>
      </c>
      <c r="H23" s="49">
        <f>G23*D23</f>
        <v>3300</v>
      </c>
    </row>
    <row r="24" spans="1:8" s="51" customFormat="1" ht="12.75">
      <c r="A24" s="50" t="s">
        <v>64</v>
      </c>
      <c r="B24" s="48" t="s">
        <v>98</v>
      </c>
      <c r="C24" s="50"/>
      <c r="D24" s="49">
        <v>4</v>
      </c>
      <c r="E24" s="49">
        <v>115</v>
      </c>
      <c r="F24" s="49">
        <f>E24*D24</f>
        <v>460</v>
      </c>
      <c r="G24" s="49">
        <v>120</v>
      </c>
      <c r="H24" s="49">
        <f>G24*D24</f>
        <v>480</v>
      </c>
    </row>
    <row r="25" spans="1:8" s="51" customFormat="1" ht="12.75">
      <c r="A25" s="50" t="s">
        <v>66</v>
      </c>
      <c r="B25" s="48" t="s">
        <v>99</v>
      </c>
      <c r="C25" s="50" t="s">
        <v>27</v>
      </c>
      <c r="D25" s="49">
        <v>10</v>
      </c>
      <c r="E25" s="49">
        <v>144.8</v>
      </c>
      <c r="F25" s="49">
        <f>E25*D25</f>
        <v>1448</v>
      </c>
      <c r="G25" s="49">
        <v>10</v>
      </c>
      <c r="H25" s="49">
        <f>G25*D25</f>
        <v>100</v>
      </c>
    </row>
    <row r="26" spans="1:8" s="51" customFormat="1" ht="12.75">
      <c r="A26" s="50" t="s">
        <v>68</v>
      </c>
      <c r="B26" s="48" t="s">
        <v>100</v>
      </c>
      <c r="C26" s="50" t="s">
        <v>27</v>
      </c>
      <c r="D26" s="49">
        <v>12</v>
      </c>
      <c r="E26" s="49">
        <v>176.2</v>
      </c>
      <c r="F26" s="49">
        <f>E26*D26</f>
        <v>2114.4</v>
      </c>
      <c r="G26" s="49">
        <v>10</v>
      </c>
      <c r="H26" s="49">
        <f>G26*D26</f>
        <v>120</v>
      </c>
    </row>
    <row r="27" spans="1:8" ht="12.75">
      <c r="A27" s="44"/>
      <c r="B27" s="45" t="s">
        <v>101</v>
      </c>
      <c r="C27" s="44"/>
      <c r="D27" s="46"/>
      <c r="E27" s="46"/>
      <c r="F27" s="46">
        <f>SUM(F23:F26)</f>
        <v>10549.8</v>
      </c>
      <c r="G27" s="46"/>
      <c r="H27" s="46">
        <f>SUM(H23:H26)</f>
        <v>4000</v>
      </c>
    </row>
    <row r="28" spans="1:8" ht="12.75">
      <c r="A28" s="44"/>
      <c r="B28" s="45" t="s">
        <v>37</v>
      </c>
      <c r="C28" s="44"/>
      <c r="D28" s="46"/>
      <c r="E28" s="46"/>
      <c r="F28" s="46"/>
      <c r="G28" s="46"/>
      <c r="H28" s="46"/>
    </row>
    <row r="29" spans="1:8" ht="12.75">
      <c r="A29" s="47" t="s">
        <v>70</v>
      </c>
      <c r="B29" s="54" t="s">
        <v>102</v>
      </c>
      <c r="C29" s="47" t="s">
        <v>40</v>
      </c>
      <c r="D29" s="55">
        <v>350</v>
      </c>
      <c r="E29" s="55">
        <v>6.5</v>
      </c>
      <c r="F29" s="49">
        <f>E29*D29</f>
        <v>2275</v>
      </c>
      <c r="G29" s="55">
        <v>18.1</v>
      </c>
      <c r="H29" s="49">
        <f>G29*D29</f>
        <v>6335.000000000001</v>
      </c>
    </row>
    <row r="30" spans="1:8" ht="12.75">
      <c r="A30" s="47" t="s">
        <v>72</v>
      </c>
      <c r="B30" s="54" t="s">
        <v>103</v>
      </c>
      <c r="C30" s="47" t="s">
        <v>40</v>
      </c>
      <c r="D30" s="55">
        <v>150</v>
      </c>
      <c r="E30" s="55">
        <v>25.8</v>
      </c>
      <c r="F30" s="49">
        <f>E30*D30</f>
        <v>3870</v>
      </c>
      <c r="G30" s="55">
        <v>18.1</v>
      </c>
      <c r="H30" s="49">
        <f>G30*D30</f>
        <v>2715</v>
      </c>
    </row>
    <row r="31" spans="1:8" s="51" customFormat="1" ht="12.75">
      <c r="A31" s="47" t="s">
        <v>74</v>
      </c>
      <c r="B31" s="48" t="s">
        <v>104</v>
      </c>
      <c r="C31" s="50" t="s">
        <v>40</v>
      </c>
      <c r="D31" s="49">
        <v>3300</v>
      </c>
      <c r="E31" s="49">
        <v>11.5</v>
      </c>
      <c r="F31" s="49">
        <f>E31*D31</f>
        <v>37950</v>
      </c>
      <c r="G31" s="49">
        <v>18.1</v>
      </c>
      <c r="H31" s="49">
        <f>G31*D31</f>
        <v>59730.00000000001</v>
      </c>
    </row>
    <row r="32" spans="1:8" ht="12.75">
      <c r="A32" s="44"/>
      <c r="B32" s="45" t="s">
        <v>41</v>
      </c>
      <c r="C32" s="44"/>
      <c r="D32" s="46"/>
      <c r="E32" s="46"/>
      <c r="F32" s="46">
        <f>SUM(F29:F31)</f>
        <v>44095</v>
      </c>
      <c r="G32" s="46"/>
      <c r="H32" s="46">
        <f>SUM(H29:H31)</f>
        <v>68780.00000000001</v>
      </c>
    </row>
    <row r="33" spans="1:8" ht="12.75">
      <c r="A33" s="44"/>
      <c r="B33" s="45" t="s">
        <v>42</v>
      </c>
      <c r="C33" s="44"/>
      <c r="D33" s="46"/>
      <c r="E33" s="46"/>
      <c r="F33" s="46"/>
      <c r="G33" s="46"/>
      <c r="H33" s="46"/>
    </row>
    <row r="34" spans="1:8" s="51" customFormat="1" ht="12.75">
      <c r="A34" s="50" t="s">
        <v>105</v>
      </c>
      <c r="B34" s="48" t="s">
        <v>44</v>
      </c>
      <c r="C34" s="50" t="s">
        <v>40</v>
      </c>
      <c r="D34" s="49">
        <v>250</v>
      </c>
      <c r="E34" s="49">
        <v>11.7</v>
      </c>
      <c r="F34" s="49">
        <f>E34*D34</f>
        <v>2925.0000000000005</v>
      </c>
      <c r="G34" s="49">
        <v>16.03</v>
      </c>
      <c r="H34" s="49">
        <f>G34*D34</f>
        <v>4007.5000000000005</v>
      </c>
    </row>
    <row r="35" spans="1:8" s="51" customFormat="1" ht="12.75">
      <c r="A35" s="50" t="s">
        <v>106</v>
      </c>
      <c r="B35" s="48" t="s">
        <v>107</v>
      </c>
      <c r="C35" s="50" t="s">
        <v>40</v>
      </c>
      <c r="D35" s="49">
        <v>400</v>
      </c>
      <c r="E35" s="49">
        <v>19.400000000000002</v>
      </c>
      <c r="F35" s="49">
        <f>E35*D35</f>
        <v>7760.000000000001</v>
      </c>
      <c r="G35" s="49">
        <v>17.3</v>
      </c>
      <c r="H35" s="49">
        <f>G35*D35</f>
        <v>6920</v>
      </c>
    </row>
    <row r="36" spans="1:8" s="51" customFormat="1" ht="12.75">
      <c r="A36" s="50" t="s">
        <v>108</v>
      </c>
      <c r="B36" s="48" t="s">
        <v>46</v>
      </c>
      <c r="C36" s="50" t="s">
        <v>40</v>
      </c>
      <c r="D36" s="49">
        <f>SUM(D34:D35)</f>
        <v>650</v>
      </c>
      <c r="E36" s="49">
        <v>2.19</v>
      </c>
      <c r="F36" s="49">
        <f>E36*D36</f>
        <v>1423.5</v>
      </c>
      <c r="G36" s="49">
        <v>9</v>
      </c>
      <c r="H36" s="49">
        <f>G36*D36</f>
        <v>5850</v>
      </c>
    </row>
    <row r="37" spans="1:8" s="51" customFormat="1" ht="12.75">
      <c r="A37" s="50" t="s">
        <v>109</v>
      </c>
      <c r="B37" s="48" t="s">
        <v>48</v>
      </c>
      <c r="C37" s="50" t="s">
        <v>27</v>
      </c>
      <c r="D37" s="49">
        <v>26</v>
      </c>
      <c r="E37" s="49">
        <v>5.6</v>
      </c>
      <c r="F37" s="49">
        <f>E37*D37</f>
        <v>145.60000000000002</v>
      </c>
      <c r="G37" s="49">
        <v>18.13</v>
      </c>
      <c r="H37" s="49">
        <f>G37*D37</f>
        <v>471.38</v>
      </c>
    </row>
    <row r="38" spans="1:8" s="51" customFormat="1" ht="12.75">
      <c r="A38" s="50" t="s">
        <v>110</v>
      </c>
      <c r="B38" s="48" t="s">
        <v>50</v>
      </c>
      <c r="C38" s="50" t="s">
        <v>27</v>
      </c>
      <c r="D38" s="49">
        <v>15</v>
      </c>
      <c r="E38" s="49">
        <v>10.3</v>
      </c>
      <c r="F38" s="49">
        <f>E38*D38</f>
        <v>154.5</v>
      </c>
      <c r="G38" s="49">
        <v>45</v>
      </c>
      <c r="H38" s="49">
        <f>G38*D38</f>
        <v>675</v>
      </c>
    </row>
    <row r="39" spans="1:8" s="51" customFormat="1" ht="12.75">
      <c r="A39" s="50" t="s">
        <v>111</v>
      </c>
      <c r="B39" s="48" t="s">
        <v>52</v>
      </c>
      <c r="C39" s="50" t="s">
        <v>27</v>
      </c>
      <c r="D39" s="49">
        <v>15</v>
      </c>
      <c r="E39" s="49">
        <v>13.2</v>
      </c>
      <c r="F39" s="49">
        <f>E39*D39</f>
        <v>198.00000000000003</v>
      </c>
      <c r="G39" s="49">
        <v>24.3</v>
      </c>
      <c r="H39" s="49">
        <f>G39*D39</f>
        <v>364.5</v>
      </c>
    </row>
    <row r="40" spans="1:8" s="51" customFormat="1" ht="12.75">
      <c r="A40" s="50" t="s">
        <v>112</v>
      </c>
      <c r="B40" s="48" t="s">
        <v>54</v>
      </c>
      <c r="C40" s="50" t="s">
        <v>27</v>
      </c>
      <c r="D40" s="49">
        <v>15</v>
      </c>
      <c r="E40" s="49">
        <v>6.2</v>
      </c>
      <c r="F40" s="49">
        <f>E40*D40</f>
        <v>93</v>
      </c>
      <c r="G40" s="49">
        <v>0</v>
      </c>
      <c r="H40" s="49">
        <f>G40*D40</f>
        <v>0</v>
      </c>
    </row>
    <row r="41" spans="1:8" s="51" customFormat="1" ht="12.75">
      <c r="A41" s="50" t="s">
        <v>113</v>
      </c>
      <c r="B41" s="48" t="s">
        <v>56</v>
      </c>
      <c r="C41" s="50" t="s">
        <v>40</v>
      </c>
      <c r="D41" s="49">
        <v>370</v>
      </c>
      <c r="E41" s="49">
        <v>27.4</v>
      </c>
      <c r="F41" s="49">
        <f>E41*D41</f>
        <v>10138</v>
      </c>
      <c r="G41" s="49">
        <v>41.03</v>
      </c>
      <c r="H41" s="49">
        <f>G41*D41</f>
        <v>15181.1</v>
      </c>
    </row>
    <row r="42" spans="1:8" s="51" customFormat="1" ht="12.75">
      <c r="A42" s="50" t="s">
        <v>114</v>
      </c>
      <c r="B42" s="48" t="s">
        <v>58</v>
      </c>
      <c r="C42" s="50" t="s">
        <v>40</v>
      </c>
      <c r="D42" s="49">
        <v>200</v>
      </c>
      <c r="E42" s="49">
        <v>11.4</v>
      </c>
      <c r="F42" s="49">
        <f>E42*D42</f>
        <v>2280</v>
      </c>
      <c r="G42" s="49">
        <v>41.03</v>
      </c>
      <c r="H42" s="49">
        <f>G42*D42</f>
        <v>8206</v>
      </c>
    </row>
    <row r="43" spans="1:8" ht="12.75">
      <c r="A43" s="44"/>
      <c r="B43" s="45" t="s">
        <v>59</v>
      </c>
      <c r="C43" s="44"/>
      <c r="D43" s="46"/>
      <c r="E43" s="46"/>
      <c r="F43" s="46">
        <f>SUM(F34:F42)</f>
        <v>25117.6</v>
      </c>
      <c r="G43" s="46"/>
      <c r="H43" s="46">
        <f>SUM(H34:H42)</f>
        <v>41675.479999999996</v>
      </c>
    </row>
    <row r="44" spans="1:8" ht="12.75">
      <c r="A44" s="44"/>
      <c r="B44" s="45" t="s">
        <v>60</v>
      </c>
      <c r="C44" s="44"/>
      <c r="D44" s="46"/>
      <c r="E44" s="46"/>
      <c r="F44" s="46"/>
      <c r="G44" s="46"/>
      <c r="H44" s="46"/>
    </row>
    <row r="45" spans="1:8" s="51" customFormat="1" ht="12.75">
      <c r="A45" s="50" t="s">
        <v>115</v>
      </c>
      <c r="B45" s="48" t="s">
        <v>116</v>
      </c>
      <c r="C45" s="50" t="s">
        <v>63</v>
      </c>
      <c r="D45" s="49">
        <v>48</v>
      </c>
      <c r="E45" s="56">
        <v>0</v>
      </c>
      <c r="F45" s="49">
        <f>E45*D45</f>
        <v>0</v>
      </c>
      <c r="G45" s="49">
        <v>13</v>
      </c>
      <c r="H45" s="49">
        <f>G45*D45</f>
        <v>624</v>
      </c>
    </row>
    <row r="46" spans="1:8" s="51" customFormat="1" ht="12.75">
      <c r="A46" s="50" t="s">
        <v>117</v>
      </c>
      <c r="B46" s="48" t="s">
        <v>118</v>
      </c>
      <c r="C46" s="50" t="s">
        <v>63</v>
      </c>
      <c r="D46" s="49">
        <v>96</v>
      </c>
      <c r="E46" s="56">
        <v>0</v>
      </c>
      <c r="F46" s="49">
        <f>E46*D46</f>
        <v>0</v>
      </c>
      <c r="G46" s="49">
        <v>39</v>
      </c>
      <c r="H46" s="49">
        <f>G46*D46</f>
        <v>3744</v>
      </c>
    </row>
    <row r="47" spans="1:8" s="51" customFormat="1" ht="12.75">
      <c r="A47" s="50" t="s">
        <v>119</v>
      </c>
      <c r="B47" s="48" t="s">
        <v>120</v>
      </c>
      <c r="C47" s="50" t="s">
        <v>63</v>
      </c>
      <c r="D47" s="49">
        <v>96</v>
      </c>
      <c r="E47" s="56">
        <v>0</v>
      </c>
      <c r="F47" s="49">
        <f>E47*D47</f>
        <v>0</v>
      </c>
      <c r="G47" s="49">
        <v>52.7</v>
      </c>
      <c r="H47" s="49">
        <f>G47*D47</f>
        <v>5059.200000000001</v>
      </c>
    </row>
    <row r="48" spans="1:8" s="51" customFormat="1" ht="12.75">
      <c r="A48" s="50" t="s">
        <v>121</v>
      </c>
      <c r="B48" s="48" t="s">
        <v>122</v>
      </c>
      <c r="C48" s="50" t="s">
        <v>63</v>
      </c>
      <c r="D48" s="49">
        <v>48</v>
      </c>
      <c r="E48" s="56">
        <v>0</v>
      </c>
      <c r="F48" s="49">
        <f>E48*D48</f>
        <v>0</v>
      </c>
      <c r="G48" s="49">
        <v>100</v>
      </c>
      <c r="H48" s="49">
        <f>G48*D48</f>
        <v>4800</v>
      </c>
    </row>
    <row r="49" spans="1:8" s="51" customFormat="1" ht="12.75">
      <c r="A49" s="50" t="s">
        <v>123</v>
      </c>
      <c r="B49" s="48" t="s">
        <v>124</v>
      </c>
      <c r="C49" s="50" t="s">
        <v>63</v>
      </c>
      <c r="D49" s="49">
        <v>48</v>
      </c>
      <c r="E49" s="56">
        <v>0</v>
      </c>
      <c r="F49" s="49">
        <f>E49*D49</f>
        <v>0</v>
      </c>
      <c r="G49" s="49">
        <v>80</v>
      </c>
      <c r="H49" s="49">
        <f>G49*D49</f>
        <v>3840</v>
      </c>
    </row>
    <row r="50" spans="1:8" s="51" customFormat="1" ht="12.75">
      <c r="A50" s="50" t="s">
        <v>125</v>
      </c>
      <c r="B50" s="48" t="s">
        <v>126</v>
      </c>
      <c r="C50" s="50" t="s">
        <v>63</v>
      </c>
      <c r="D50" s="49">
        <v>1</v>
      </c>
      <c r="E50" s="56">
        <v>0</v>
      </c>
      <c r="F50" s="49">
        <f>E50*D50</f>
        <v>0</v>
      </c>
      <c r="G50" s="49">
        <v>2000</v>
      </c>
      <c r="H50" s="49">
        <f>G50*D50</f>
        <v>2000</v>
      </c>
    </row>
    <row r="51" spans="1:8" s="51" customFormat="1" ht="12.75">
      <c r="A51" s="50" t="s">
        <v>127</v>
      </c>
      <c r="B51" s="48" t="s">
        <v>65</v>
      </c>
      <c r="C51" s="50" t="s">
        <v>63</v>
      </c>
      <c r="D51" s="49">
        <v>1</v>
      </c>
      <c r="E51" s="56">
        <v>0</v>
      </c>
      <c r="F51" s="49">
        <f>E51*D51</f>
        <v>0</v>
      </c>
      <c r="G51" s="49">
        <v>900</v>
      </c>
      <c r="H51" s="49">
        <f>G51*D51</f>
        <v>900</v>
      </c>
    </row>
    <row r="52" spans="1:8" s="51" customFormat="1" ht="12.75">
      <c r="A52" s="50" t="s">
        <v>128</v>
      </c>
      <c r="B52" s="48" t="s">
        <v>67</v>
      </c>
      <c r="C52" s="50" t="s">
        <v>63</v>
      </c>
      <c r="D52" s="49">
        <v>1</v>
      </c>
      <c r="E52" s="56">
        <v>0</v>
      </c>
      <c r="F52" s="49">
        <f>E52*D52</f>
        <v>0</v>
      </c>
      <c r="G52" s="49">
        <v>900</v>
      </c>
      <c r="H52" s="49">
        <f>G52*D52</f>
        <v>900</v>
      </c>
    </row>
    <row r="53" spans="1:8" s="51" customFormat="1" ht="12.75">
      <c r="A53" s="50" t="s">
        <v>129</v>
      </c>
      <c r="B53" s="48" t="s">
        <v>69</v>
      </c>
      <c r="C53" s="50" t="s">
        <v>63</v>
      </c>
      <c r="D53" s="49">
        <v>1</v>
      </c>
      <c r="E53" s="56">
        <v>0</v>
      </c>
      <c r="F53" s="49">
        <f>E53*D53</f>
        <v>0</v>
      </c>
      <c r="G53" s="49">
        <v>500</v>
      </c>
      <c r="H53" s="49">
        <f>G53*D53</f>
        <v>500</v>
      </c>
    </row>
    <row r="54" spans="1:8" s="51" customFormat="1" ht="12.75">
      <c r="A54" s="50" t="s">
        <v>130</v>
      </c>
      <c r="B54" s="48" t="s">
        <v>71</v>
      </c>
      <c r="C54" s="50" t="s">
        <v>63</v>
      </c>
      <c r="D54" s="49">
        <v>1</v>
      </c>
      <c r="E54" s="56">
        <v>0</v>
      </c>
      <c r="F54" s="49">
        <f>E54*D54</f>
        <v>0</v>
      </c>
      <c r="G54" s="49">
        <v>1500</v>
      </c>
      <c r="H54" s="49">
        <f>G54*D54</f>
        <v>1500</v>
      </c>
    </row>
    <row r="55" spans="1:8" s="51" customFormat="1" ht="12.75">
      <c r="A55" s="50" t="s">
        <v>131</v>
      </c>
      <c r="B55" s="48" t="s">
        <v>73</v>
      </c>
      <c r="C55" s="50" t="s">
        <v>63</v>
      </c>
      <c r="D55" s="49">
        <v>1</v>
      </c>
      <c r="E55" s="56">
        <v>0</v>
      </c>
      <c r="F55" s="49">
        <f>E55*D55</f>
        <v>0</v>
      </c>
      <c r="G55" s="49">
        <v>1500</v>
      </c>
      <c r="H55" s="49">
        <f>G55*D55</f>
        <v>1500</v>
      </c>
    </row>
    <row r="56" spans="1:8" s="51" customFormat="1" ht="12.75">
      <c r="A56" s="50" t="s">
        <v>132</v>
      </c>
      <c r="B56" s="48" t="s">
        <v>75</v>
      </c>
      <c r="C56" s="50" t="s">
        <v>63</v>
      </c>
      <c r="D56" s="49">
        <v>1</v>
      </c>
      <c r="E56" s="56">
        <v>0</v>
      </c>
      <c r="F56" s="49">
        <f>E56*D56</f>
        <v>0</v>
      </c>
      <c r="G56" s="49">
        <v>850</v>
      </c>
      <c r="H56" s="49">
        <f>G56*D56</f>
        <v>850</v>
      </c>
    </row>
    <row r="57" spans="1:8" ht="12.75">
      <c r="A57" s="44"/>
      <c r="B57" s="45" t="s">
        <v>76</v>
      </c>
      <c r="C57" s="44"/>
      <c r="D57" s="46"/>
      <c r="E57" s="46"/>
      <c r="F57" s="46">
        <f>SUM(F45:F56)</f>
        <v>0</v>
      </c>
      <c r="G57" s="46"/>
      <c r="H57" s="46">
        <f>SUM(H45:H56)</f>
        <v>26217.2</v>
      </c>
    </row>
    <row r="58" spans="1:8" ht="30">
      <c r="A58" s="50"/>
      <c r="B58" s="52" t="s">
        <v>77</v>
      </c>
      <c r="C58" s="50"/>
      <c r="D58" s="49"/>
      <c r="E58" s="49"/>
      <c r="F58" s="49"/>
      <c r="G58" s="49"/>
      <c r="H58" s="49"/>
    </row>
    <row r="59" spans="1:8" ht="14.25">
      <c r="A59" s="41"/>
      <c r="B59" s="42" t="s">
        <v>78</v>
      </c>
      <c r="C59" s="41"/>
      <c r="D59" s="43"/>
      <c r="E59" s="43"/>
      <c r="F59" s="53">
        <f>F57+F43+F32+F27+F21</f>
        <v>114441.40000000001</v>
      </c>
      <c r="G59" s="53"/>
      <c r="H59" s="53">
        <f>H57+H43+H32+H27+H21</f>
        <v>148722.68</v>
      </c>
    </row>
  </sheetData>
  <mergeCells count="1">
    <mergeCell ref="A2:H2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0"/>
  <sheetViews>
    <sheetView zoomScaleSheetLayoutView="100" workbookViewId="0" topLeftCell="A1">
      <selection activeCell="G30" sqref="G30"/>
    </sheetView>
  </sheetViews>
  <sheetFormatPr defaultColWidth="9.140625" defaultRowHeight="12.75"/>
  <cols>
    <col min="1" max="1" width="4.00390625" style="51" customWidth="1"/>
    <col min="2" max="2" width="50.7109375" style="57" customWidth="1"/>
    <col min="3" max="3" width="5.7109375" style="58" customWidth="1"/>
    <col min="4" max="4" width="7.140625" style="58" customWidth="1"/>
    <col min="5" max="5" width="10.8515625" style="59" customWidth="1"/>
    <col min="6" max="6" width="14.140625" style="51" customWidth="1"/>
    <col min="7" max="7" width="10.8515625" style="51" customWidth="1"/>
    <col min="8" max="8" width="14.140625" style="51" customWidth="1"/>
    <col min="9" max="16384" width="9.140625" style="51" customWidth="1"/>
  </cols>
  <sheetData>
    <row r="2" spans="1:8" ht="17.25" customHeight="1">
      <c r="A2" s="60" t="s">
        <v>133</v>
      </c>
      <c r="B2" s="60"/>
      <c r="C2" s="60"/>
      <c r="D2" s="60"/>
      <c r="E2" s="60"/>
      <c r="F2" s="60"/>
      <c r="G2" s="60"/>
      <c r="H2" s="60"/>
    </row>
    <row r="3" spans="2:8" ht="12.75">
      <c r="B3" s="61"/>
      <c r="C3" s="62"/>
      <c r="D3" s="62"/>
      <c r="E3" s="62"/>
      <c r="F3" s="62"/>
      <c r="G3" s="62"/>
      <c r="H3" s="62"/>
    </row>
    <row r="4" spans="1:8" ht="12.75">
      <c r="A4" s="40" t="s">
        <v>19</v>
      </c>
      <c r="B4" s="40" t="s">
        <v>1</v>
      </c>
      <c r="C4" s="40" t="s">
        <v>20</v>
      </c>
      <c r="D4" s="40" t="s">
        <v>21</v>
      </c>
      <c r="E4" s="40" t="s">
        <v>8</v>
      </c>
      <c r="F4" s="40" t="s">
        <v>22</v>
      </c>
      <c r="G4" s="40" t="s">
        <v>9</v>
      </c>
      <c r="H4" s="40" t="s">
        <v>23</v>
      </c>
    </row>
    <row r="5" spans="1:8" ht="14.25">
      <c r="A5" s="41"/>
      <c r="B5" s="42" t="s">
        <v>134</v>
      </c>
      <c r="C5" s="41"/>
      <c r="D5" s="43"/>
      <c r="E5" s="43"/>
      <c r="F5" s="43"/>
      <c r="G5" s="43"/>
      <c r="H5" s="43"/>
    </row>
    <row r="6" spans="1:8" ht="12.75">
      <c r="A6" s="44"/>
      <c r="B6" s="45" t="s">
        <v>135</v>
      </c>
      <c r="C6" s="44"/>
      <c r="D6" s="46"/>
      <c r="E6" s="46"/>
      <c r="F6" s="46"/>
      <c r="G6" s="46"/>
      <c r="H6" s="46"/>
    </row>
    <row r="7" spans="1:8" ht="12.75">
      <c r="A7" s="50" t="s">
        <v>25</v>
      </c>
      <c r="B7" s="48" t="s">
        <v>136</v>
      </c>
      <c r="C7" s="50" t="s">
        <v>27</v>
      </c>
      <c r="D7" s="49">
        <v>11</v>
      </c>
      <c r="E7" s="49">
        <v>436.3</v>
      </c>
      <c r="F7" s="49">
        <f>E7*D7</f>
        <v>4799.3</v>
      </c>
      <c r="G7" s="49">
        <v>155</v>
      </c>
      <c r="H7" s="49">
        <f>G7*D7</f>
        <v>1705</v>
      </c>
    </row>
    <row r="8" spans="1:8" ht="12.75">
      <c r="A8" s="50" t="s">
        <v>28</v>
      </c>
      <c r="B8" s="48" t="s">
        <v>137</v>
      </c>
      <c r="C8" s="50" t="s">
        <v>27</v>
      </c>
      <c r="D8" s="49">
        <v>19</v>
      </c>
      <c r="E8" s="49">
        <v>538.8</v>
      </c>
      <c r="F8" s="49">
        <f>E8*D8</f>
        <v>10237.199999999999</v>
      </c>
      <c r="G8" s="49">
        <v>150</v>
      </c>
      <c r="H8" s="49">
        <f>G8*D8</f>
        <v>2850</v>
      </c>
    </row>
    <row r="9" spans="1:8" ht="12.75">
      <c r="A9" s="44"/>
      <c r="B9" s="45" t="s">
        <v>138</v>
      </c>
      <c r="C9" s="44"/>
      <c r="D9" s="46"/>
      <c r="E9" s="46"/>
      <c r="F9" s="46">
        <f>SUM(F7:F8)</f>
        <v>15036.5</v>
      </c>
      <c r="G9" s="46"/>
      <c r="H9" s="46">
        <f>SUM(H7:H8)</f>
        <v>4555</v>
      </c>
    </row>
    <row r="10" spans="1:8" ht="12.75">
      <c r="A10" s="44"/>
      <c r="B10" s="45" t="s">
        <v>37</v>
      </c>
      <c r="C10" s="44"/>
      <c r="D10" s="46"/>
      <c r="E10" s="46"/>
      <c r="F10" s="46"/>
      <c r="G10" s="46"/>
      <c r="H10" s="46"/>
    </row>
    <row r="11" spans="1:8" ht="12.75">
      <c r="A11" s="50" t="s">
        <v>30</v>
      </c>
      <c r="B11" s="48" t="s">
        <v>39</v>
      </c>
      <c r="C11" s="50" t="s">
        <v>40</v>
      </c>
      <c r="D11" s="49">
        <v>450</v>
      </c>
      <c r="E11" s="49">
        <v>8.5</v>
      </c>
      <c r="F11" s="49">
        <f>E11*D11</f>
        <v>3825</v>
      </c>
      <c r="G11" s="49">
        <v>18.1</v>
      </c>
      <c r="H11" s="49">
        <f>G11*D11</f>
        <v>8145.000000000001</v>
      </c>
    </row>
    <row r="12" spans="1:8" ht="12.75">
      <c r="A12" s="44"/>
      <c r="B12" s="45" t="s">
        <v>41</v>
      </c>
      <c r="C12" s="44"/>
      <c r="D12" s="46"/>
      <c r="E12" s="46"/>
      <c r="F12" s="46">
        <f>SUM(F11:F11)</f>
        <v>3825</v>
      </c>
      <c r="G12" s="46"/>
      <c r="H12" s="46">
        <f>SUM(H11:H11)</f>
        <v>8145.000000000001</v>
      </c>
    </row>
    <row r="13" spans="1:8" ht="12.75">
      <c r="A13" s="44"/>
      <c r="B13" s="45" t="s">
        <v>42</v>
      </c>
      <c r="C13" s="44"/>
      <c r="D13" s="46"/>
      <c r="E13" s="46"/>
      <c r="F13" s="46"/>
      <c r="G13" s="46"/>
      <c r="H13" s="46"/>
    </row>
    <row r="14" spans="1:8" ht="12.75">
      <c r="A14" s="50" t="s">
        <v>32</v>
      </c>
      <c r="B14" s="48" t="s">
        <v>44</v>
      </c>
      <c r="C14" s="50" t="s">
        <v>40</v>
      </c>
      <c r="D14" s="49">
        <v>300</v>
      </c>
      <c r="E14" s="49">
        <v>11.7</v>
      </c>
      <c r="F14" s="49">
        <f>E14*D14</f>
        <v>3510.0000000000005</v>
      </c>
      <c r="G14" s="49">
        <v>16.03</v>
      </c>
      <c r="H14" s="49">
        <f>G14*D14</f>
        <v>4809</v>
      </c>
    </row>
    <row r="15" spans="1:8" ht="12.75">
      <c r="A15" s="50" t="s">
        <v>34</v>
      </c>
      <c r="B15" s="48" t="s">
        <v>46</v>
      </c>
      <c r="C15" s="50" t="s">
        <v>40</v>
      </c>
      <c r="D15" s="49">
        <v>300</v>
      </c>
      <c r="E15" s="49">
        <v>2.19</v>
      </c>
      <c r="F15" s="49">
        <f>E15*D15</f>
        <v>657</v>
      </c>
      <c r="G15" s="49">
        <v>9</v>
      </c>
      <c r="H15" s="49">
        <f>G15*D15</f>
        <v>2700</v>
      </c>
    </row>
    <row r="16" spans="1:8" ht="12.75">
      <c r="A16" s="50" t="s">
        <v>38</v>
      </c>
      <c r="B16" s="48" t="s">
        <v>48</v>
      </c>
      <c r="C16" s="50" t="s">
        <v>27</v>
      </c>
      <c r="D16" s="49">
        <v>19</v>
      </c>
      <c r="E16" s="49">
        <v>5.6</v>
      </c>
      <c r="F16" s="49">
        <f>E16*D16</f>
        <v>106.4</v>
      </c>
      <c r="G16" s="49">
        <v>18.13</v>
      </c>
      <c r="H16" s="49">
        <f>G16*D16</f>
        <v>344.46999999999997</v>
      </c>
    </row>
    <row r="17" spans="1:8" ht="12.75">
      <c r="A17" s="50" t="s">
        <v>43</v>
      </c>
      <c r="B17" s="48" t="s">
        <v>50</v>
      </c>
      <c r="C17" s="50" t="s">
        <v>27</v>
      </c>
      <c r="D17" s="49">
        <v>10</v>
      </c>
      <c r="E17" s="49">
        <v>10.3</v>
      </c>
      <c r="F17" s="49">
        <f>E17*D17</f>
        <v>103</v>
      </c>
      <c r="G17" s="49">
        <v>45</v>
      </c>
      <c r="H17" s="49">
        <f>G17*D17</f>
        <v>450</v>
      </c>
    </row>
    <row r="18" spans="1:8" ht="12.75">
      <c r="A18" s="50" t="s">
        <v>45</v>
      </c>
      <c r="B18" s="48" t="s">
        <v>52</v>
      </c>
      <c r="C18" s="50" t="s">
        <v>27</v>
      </c>
      <c r="D18" s="49">
        <v>5</v>
      </c>
      <c r="E18" s="49">
        <v>13.2</v>
      </c>
      <c r="F18" s="49">
        <f>E18*D18</f>
        <v>66</v>
      </c>
      <c r="G18" s="49">
        <v>24.3</v>
      </c>
      <c r="H18" s="49">
        <f>G18*D18</f>
        <v>121.5</v>
      </c>
    </row>
    <row r="19" spans="1:8" ht="12.75">
      <c r="A19" s="50" t="s">
        <v>47</v>
      </c>
      <c r="B19" s="48" t="s">
        <v>54</v>
      </c>
      <c r="C19" s="50" t="s">
        <v>27</v>
      </c>
      <c r="D19" s="49">
        <v>5</v>
      </c>
      <c r="E19" s="49">
        <v>6.2</v>
      </c>
      <c r="F19" s="49">
        <f>E19*D19</f>
        <v>31</v>
      </c>
      <c r="G19" s="49">
        <v>0</v>
      </c>
      <c r="H19" s="49">
        <f>G19*D19</f>
        <v>0</v>
      </c>
    </row>
    <row r="20" spans="1:8" ht="12.75">
      <c r="A20" s="50" t="s">
        <v>49</v>
      </c>
      <c r="B20" s="48" t="s">
        <v>56</v>
      </c>
      <c r="C20" s="50" t="s">
        <v>40</v>
      </c>
      <c r="D20" s="49">
        <v>100</v>
      </c>
      <c r="E20" s="49">
        <v>27.4</v>
      </c>
      <c r="F20" s="49">
        <f>E20*D20</f>
        <v>2740</v>
      </c>
      <c r="G20" s="49">
        <v>41.03</v>
      </c>
      <c r="H20" s="49">
        <f>G20*D20</f>
        <v>4103</v>
      </c>
    </row>
    <row r="21" spans="1:8" ht="12.75">
      <c r="A21" s="50" t="s">
        <v>51</v>
      </c>
      <c r="B21" s="48" t="s">
        <v>58</v>
      </c>
      <c r="C21" s="50" t="s">
        <v>40</v>
      </c>
      <c r="D21" s="49">
        <v>150</v>
      </c>
      <c r="E21" s="49">
        <v>11.4</v>
      </c>
      <c r="F21" s="49">
        <f>E21*D21</f>
        <v>1710</v>
      </c>
      <c r="G21" s="49">
        <v>41.03</v>
      </c>
      <c r="H21" s="49">
        <f>G21*D21</f>
        <v>6154.5</v>
      </c>
    </row>
    <row r="22" spans="1:8" ht="12.75">
      <c r="A22" s="44"/>
      <c r="B22" s="45" t="s">
        <v>59</v>
      </c>
      <c r="C22" s="44"/>
      <c r="D22" s="46"/>
      <c r="E22" s="46"/>
      <c r="F22" s="46">
        <f>SUM(F14:F21)</f>
        <v>8923.4</v>
      </c>
      <c r="G22" s="46"/>
      <c r="H22" s="46">
        <f>SUM(H14:H21)</f>
        <v>18682.47</v>
      </c>
    </row>
    <row r="23" spans="1:8" ht="12.75">
      <c r="A23" s="44"/>
      <c r="B23" s="45" t="s">
        <v>60</v>
      </c>
      <c r="C23" s="44"/>
      <c r="D23" s="46"/>
      <c r="E23" s="46"/>
      <c r="F23" s="46"/>
      <c r="G23" s="46"/>
      <c r="H23" s="46"/>
    </row>
    <row r="24" spans="1:8" ht="12.75">
      <c r="A24" s="50" t="s">
        <v>53</v>
      </c>
      <c r="B24" s="48" t="s">
        <v>139</v>
      </c>
      <c r="C24" s="50" t="s">
        <v>63</v>
      </c>
      <c r="D24" s="49">
        <v>1</v>
      </c>
      <c r="E24" s="49">
        <v>0</v>
      </c>
      <c r="F24" s="49">
        <f>E24*D24</f>
        <v>0</v>
      </c>
      <c r="G24" s="49">
        <v>1250</v>
      </c>
      <c r="H24" s="49">
        <f>G24*D24</f>
        <v>1250</v>
      </c>
    </row>
    <row r="25" spans="1:8" ht="12.75">
      <c r="A25" s="50" t="s">
        <v>55</v>
      </c>
      <c r="B25" s="48" t="s">
        <v>67</v>
      </c>
      <c r="C25" s="50" t="s">
        <v>63</v>
      </c>
      <c r="D25" s="49">
        <v>1</v>
      </c>
      <c r="E25" s="49">
        <v>0</v>
      </c>
      <c r="F25" s="49">
        <f>E25*D25</f>
        <v>0</v>
      </c>
      <c r="G25" s="49">
        <v>1500</v>
      </c>
      <c r="H25" s="49">
        <f>G25*D25</f>
        <v>1500</v>
      </c>
    </row>
    <row r="26" spans="1:8" ht="12.75">
      <c r="A26" s="50" t="s">
        <v>57</v>
      </c>
      <c r="B26" s="48" t="s">
        <v>69</v>
      </c>
      <c r="C26" s="50" t="s">
        <v>63</v>
      </c>
      <c r="D26" s="49">
        <v>1</v>
      </c>
      <c r="E26" s="49">
        <v>0</v>
      </c>
      <c r="F26" s="49">
        <f>E26*D26</f>
        <v>0</v>
      </c>
      <c r="G26" s="49">
        <v>750</v>
      </c>
      <c r="H26" s="49">
        <f>G26*D26</f>
        <v>750</v>
      </c>
    </row>
    <row r="27" spans="1:8" ht="12.75">
      <c r="A27" s="50" t="s">
        <v>61</v>
      </c>
      <c r="B27" s="48" t="s">
        <v>71</v>
      </c>
      <c r="C27" s="50" t="s">
        <v>63</v>
      </c>
      <c r="D27" s="49">
        <v>1</v>
      </c>
      <c r="E27" s="49">
        <v>0</v>
      </c>
      <c r="F27" s="49">
        <f>E27*D27</f>
        <v>0</v>
      </c>
      <c r="G27" s="49">
        <v>750</v>
      </c>
      <c r="H27" s="49">
        <f>G27*D27</f>
        <v>750</v>
      </c>
    </row>
    <row r="28" spans="1:8" ht="12.75">
      <c r="A28" s="50" t="s">
        <v>64</v>
      </c>
      <c r="B28" s="48" t="s">
        <v>73</v>
      </c>
      <c r="C28" s="50" t="s">
        <v>63</v>
      </c>
      <c r="D28" s="49">
        <v>1</v>
      </c>
      <c r="E28" s="49">
        <v>0</v>
      </c>
      <c r="F28" s="49">
        <f>E28*D28</f>
        <v>0</v>
      </c>
      <c r="G28" s="49">
        <v>1000</v>
      </c>
      <c r="H28" s="49">
        <f>G28*D28</f>
        <v>1000</v>
      </c>
    </row>
    <row r="29" spans="1:8" ht="12.75">
      <c r="A29" s="50" t="s">
        <v>66</v>
      </c>
      <c r="B29" s="48" t="s">
        <v>75</v>
      </c>
      <c r="C29" s="50" t="s">
        <v>63</v>
      </c>
      <c r="D29" s="49">
        <v>1</v>
      </c>
      <c r="E29" s="49">
        <v>0</v>
      </c>
      <c r="F29" s="49">
        <f>E29*D29</f>
        <v>0</v>
      </c>
      <c r="G29" s="49">
        <v>900</v>
      </c>
      <c r="H29" s="49">
        <f>G29*D29</f>
        <v>900</v>
      </c>
    </row>
    <row r="30" spans="1:8" ht="12.75">
      <c r="A30" s="44"/>
      <c r="B30" s="45" t="s">
        <v>76</v>
      </c>
      <c r="C30" s="44"/>
      <c r="D30" s="46"/>
      <c r="E30" s="46"/>
      <c r="F30" s="46">
        <f>SUM(F24:F29)</f>
        <v>0</v>
      </c>
      <c r="G30" s="46"/>
      <c r="H30" s="46">
        <f>SUM(H24:H29)</f>
        <v>6150</v>
      </c>
    </row>
    <row r="31" spans="1:8" ht="30">
      <c r="A31" s="50"/>
      <c r="B31" s="52" t="s">
        <v>77</v>
      </c>
      <c r="C31" s="50"/>
      <c r="D31" s="49"/>
      <c r="E31" s="49"/>
      <c r="F31" s="49"/>
      <c r="G31" s="49"/>
      <c r="H31" s="49"/>
    </row>
    <row r="32" spans="1:8" ht="14.25">
      <c r="A32" s="41"/>
      <c r="B32" s="42" t="s">
        <v>140</v>
      </c>
      <c r="C32" s="41"/>
      <c r="D32" s="43"/>
      <c r="E32" s="43"/>
      <c r="F32" s="43">
        <f>F30+F22+F12+F9</f>
        <v>27784.9</v>
      </c>
      <c r="G32" s="43"/>
      <c r="H32" s="43">
        <f>H30+H22+H12+H9</f>
        <v>37532.47</v>
      </c>
    </row>
    <row r="33" spans="1:8" ht="12.75">
      <c r="A33" s="63"/>
      <c r="B33" s="64"/>
      <c r="C33" s="64"/>
      <c r="D33" s="64"/>
      <c r="E33" s="64"/>
      <c r="F33" s="64"/>
      <c r="G33" s="64"/>
      <c r="H33" s="64"/>
    </row>
    <row r="34" spans="1:8" ht="12.75">
      <c r="A34" s="63"/>
      <c r="B34" s="64"/>
      <c r="C34" s="64"/>
      <c r="D34" s="64"/>
      <c r="E34" s="64"/>
      <c r="F34" s="64"/>
      <c r="G34" s="64"/>
      <c r="H34" s="64"/>
    </row>
    <row r="35" spans="1:8" ht="12.75">
      <c r="A35" s="63"/>
      <c r="B35" s="64"/>
      <c r="C35" s="64"/>
      <c r="D35" s="64"/>
      <c r="E35" s="64"/>
      <c r="F35" s="64"/>
      <c r="G35" s="64"/>
      <c r="H35" s="64"/>
    </row>
    <row r="36" spans="1:8" ht="12.75">
      <c r="A36" s="63"/>
      <c r="B36" s="64"/>
      <c r="C36" s="64"/>
      <c r="D36" s="64"/>
      <c r="E36" s="64"/>
      <c r="F36" s="64"/>
      <c r="G36" s="64"/>
      <c r="H36" s="64"/>
    </row>
    <row r="37" spans="1:8" ht="12.75">
      <c r="A37" s="63"/>
      <c r="B37" s="64"/>
      <c r="C37" s="64"/>
      <c r="D37" s="64"/>
      <c r="E37" s="64"/>
      <c r="F37" s="64"/>
      <c r="G37" s="64"/>
      <c r="H37" s="64"/>
    </row>
    <row r="38" spans="1:8" ht="12.75">
      <c r="A38" s="63"/>
      <c r="B38" s="64"/>
      <c r="C38" s="64"/>
      <c r="D38" s="64"/>
      <c r="E38" s="64"/>
      <c r="F38" s="64"/>
      <c r="G38" s="64"/>
      <c r="H38" s="64"/>
    </row>
    <row r="39" spans="1:8" ht="12.75">
      <c r="A39" s="63"/>
      <c r="B39" s="64"/>
      <c r="C39" s="64"/>
      <c r="D39" s="64"/>
      <c r="E39" s="64"/>
      <c r="F39" s="64"/>
      <c r="G39" s="64"/>
      <c r="H39" s="64"/>
    </row>
    <row r="40" spans="1:8" ht="12.75">
      <c r="A40" s="63"/>
      <c r="B40" s="64"/>
      <c r="C40" s="64"/>
      <c r="D40" s="64"/>
      <c r="E40" s="64"/>
      <c r="F40" s="64"/>
      <c r="G40" s="64"/>
      <c r="H40" s="64"/>
    </row>
    <row r="41" spans="1:8" ht="12.75">
      <c r="A41" s="63"/>
      <c r="B41" s="64"/>
      <c r="C41" s="64"/>
      <c r="D41" s="64"/>
      <c r="E41" s="64"/>
      <c r="F41" s="64"/>
      <c r="G41" s="64"/>
      <c r="H41" s="64"/>
    </row>
    <row r="42" spans="1:8" ht="12.75">
      <c r="A42" s="63"/>
      <c r="B42" s="64"/>
      <c r="C42" s="64"/>
      <c r="D42" s="64"/>
      <c r="E42" s="64"/>
      <c r="F42" s="64"/>
      <c r="G42" s="64"/>
      <c r="H42" s="64"/>
    </row>
    <row r="43" spans="1:8" ht="12.75">
      <c r="A43" s="63"/>
      <c r="B43" s="64"/>
      <c r="C43" s="64"/>
      <c r="D43" s="64"/>
      <c r="E43" s="64"/>
      <c r="F43" s="64"/>
      <c r="G43" s="64"/>
      <c r="H43" s="64"/>
    </row>
    <row r="44" spans="1:8" ht="12.75">
      <c r="A44" s="63"/>
      <c r="B44" s="64"/>
      <c r="C44" s="64"/>
      <c r="D44" s="64"/>
      <c r="E44" s="64"/>
      <c r="F44" s="64"/>
      <c r="G44" s="64"/>
      <c r="H44" s="64"/>
    </row>
    <row r="45" spans="1:8" ht="12.75">
      <c r="A45" s="63"/>
      <c r="B45" s="64"/>
      <c r="C45" s="64"/>
      <c r="D45" s="64"/>
      <c r="E45" s="64"/>
      <c r="F45" s="64"/>
      <c r="G45" s="64"/>
      <c r="H45" s="64"/>
    </row>
    <row r="46" spans="1:8" ht="12.75">
      <c r="A46" s="63"/>
      <c r="B46" s="64"/>
      <c r="C46" s="64"/>
      <c r="D46" s="64"/>
      <c r="E46" s="64"/>
      <c r="F46" s="64"/>
      <c r="G46" s="64"/>
      <c r="H46" s="64"/>
    </row>
    <row r="47" spans="1:8" ht="12.75">
      <c r="A47" s="63"/>
      <c r="B47" s="64"/>
      <c r="C47" s="64"/>
      <c r="D47" s="64"/>
      <c r="E47" s="64"/>
      <c r="F47" s="64"/>
      <c r="G47" s="64"/>
      <c r="H47" s="64"/>
    </row>
    <row r="48" spans="1:8" ht="12.75">
      <c r="A48" s="63"/>
      <c r="B48" s="64"/>
      <c r="C48" s="64"/>
      <c r="D48" s="64"/>
      <c r="E48" s="64"/>
      <c r="F48" s="64"/>
      <c r="G48" s="64"/>
      <c r="H48" s="64"/>
    </row>
    <row r="49" spans="1:8" ht="12.75">
      <c r="A49" s="63"/>
      <c r="B49" s="64"/>
      <c r="C49" s="64"/>
      <c r="D49" s="64"/>
      <c r="E49" s="64"/>
      <c r="F49" s="64"/>
      <c r="G49" s="64"/>
      <c r="H49" s="64"/>
    </row>
    <row r="50" spans="1:8" ht="12.75">
      <c r="A50" s="63"/>
      <c r="B50" s="64"/>
      <c r="C50" s="64"/>
      <c r="D50" s="64"/>
      <c r="E50" s="64"/>
      <c r="F50" s="64"/>
      <c r="G50" s="64"/>
      <c r="H50" s="64"/>
    </row>
    <row r="51" spans="1:8" ht="12.75">
      <c r="A51" s="63"/>
      <c r="B51" s="64"/>
      <c r="C51" s="64"/>
      <c r="D51" s="64"/>
      <c r="E51" s="64"/>
      <c r="F51" s="64"/>
      <c r="G51" s="64"/>
      <c r="H51" s="64"/>
    </row>
    <row r="52" spans="1:8" ht="12.75">
      <c r="A52" s="63"/>
      <c r="B52" s="64"/>
      <c r="C52" s="64"/>
      <c r="D52" s="64"/>
      <c r="E52" s="64"/>
      <c r="F52" s="64"/>
      <c r="G52" s="64"/>
      <c r="H52" s="64"/>
    </row>
    <row r="53" spans="1:8" ht="12.75">
      <c r="A53" s="63"/>
      <c r="B53" s="64"/>
      <c r="C53" s="64"/>
      <c r="D53" s="64"/>
      <c r="E53" s="64"/>
      <c r="F53" s="64"/>
      <c r="G53" s="64"/>
      <c r="H53" s="64"/>
    </row>
    <row r="54" spans="1:8" ht="12.75">
      <c r="A54" s="63"/>
      <c r="B54" s="64"/>
      <c r="C54" s="64"/>
      <c r="D54" s="64"/>
      <c r="E54" s="64"/>
      <c r="F54" s="64"/>
      <c r="G54" s="64"/>
      <c r="H54" s="64"/>
    </row>
    <row r="55" spans="1:8" ht="12.75">
      <c r="A55" s="63"/>
      <c r="B55" s="64"/>
      <c r="C55" s="64"/>
      <c r="D55" s="64"/>
      <c r="E55" s="64"/>
      <c r="F55" s="64"/>
      <c r="G55" s="64"/>
      <c r="H55" s="64"/>
    </row>
    <row r="56" spans="1:8" ht="12.75">
      <c r="A56" s="63"/>
      <c r="B56" s="64"/>
      <c r="C56" s="64"/>
      <c r="D56" s="64"/>
      <c r="E56" s="64"/>
      <c r="F56" s="64"/>
      <c r="G56" s="64"/>
      <c r="H56" s="64"/>
    </row>
    <row r="57" spans="1:8" ht="12.75">
      <c r="A57" s="63"/>
      <c r="B57" s="64"/>
      <c r="C57" s="64"/>
      <c r="D57" s="64"/>
      <c r="E57" s="64"/>
      <c r="F57" s="64"/>
      <c r="G57" s="64"/>
      <c r="H57" s="64"/>
    </row>
    <row r="58" spans="1:8" ht="12.75">
      <c r="A58" s="63"/>
      <c r="B58" s="64"/>
      <c r="C58" s="64"/>
      <c r="D58" s="64"/>
      <c r="E58" s="64"/>
      <c r="F58" s="64"/>
      <c r="G58" s="64"/>
      <c r="H58" s="64"/>
    </row>
    <row r="59" spans="1:8" ht="12.75">
      <c r="A59" s="63"/>
      <c r="B59" s="64"/>
      <c r="C59" s="64"/>
      <c r="D59" s="64"/>
      <c r="E59" s="64"/>
      <c r="F59" s="64"/>
      <c r="G59" s="64"/>
      <c r="H59" s="64"/>
    </row>
    <row r="60" spans="1:8" ht="12.75">
      <c r="A60" s="63"/>
      <c r="B60" s="64"/>
      <c r="C60" s="64"/>
      <c r="D60" s="64"/>
      <c r="E60" s="64"/>
      <c r="F60" s="64"/>
      <c r="G60" s="64"/>
      <c r="H60" s="64"/>
    </row>
    <row r="61" spans="1:8" ht="12.75">
      <c r="A61" s="63"/>
      <c r="B61" s="64"/>
      <c r="C61" s="64"/>
      <c r="D61" s="64"/>
      <c r="E61" s="64"/>
      <c r="F61" s="64"/>
      <c r="G61" s="64"/>
      <c r="H61" s="64"/>
    </row>
    <row r="62" spans="1:8" ht="12.75">
      <c r="A62" s="64"/>
      <c r="B62" s="34"/>
      <c r="C62" s="34"/>
      <c r="D62" s="34"/>
      <c r="E62" s="63"/>
      <c r="F62" s="64"/>
      <c r="G62" s="64"/>
      <c r="H62" s="64"/>
    </row>
    <row r="63" spans="1:8" ht="12.75">
      <c r="A63" s="64"/>
      <c r="B63" s="34"/>
      <c r="C63" s="34"/>
      <c r="D63" s="34"/>
      <c r="E63" s="63"/>
      <c r="F63" s="64"/>
      <c r="G63" s="64"/>
      <c r="H63" s="64"/>
    </row>
    <row r="64" spans="1:8" ht="12.75">
      <c r="A64" s="64"/>
      <c r="B64" s="34"/>
      <c r="C64" s="34"/>
      <c r="D64" s="34"/>
      <c r="E64" s="63"/>
      <c r="F64" s="64"/>
      <c r="G64" s="64"/>
      <c r="H64" s="64"/>
    </row>
    <row r="65" spans="1:8" ht="12.75">
      <c r="A65" s="64"/>
      <c r="B65" s="34"/>
      <c r="C65" s="34"/>
      <c r="D65" s="34"/>
      <c r="E65" s="63"/>
      <c r="F65" s="64"/>
      <c r="G65" s="64"/>
      <c r="H65" s="64"/>
    </row>
    <row r="66" spans="1:8" ht="12.75">
      <c r="A66" s="64"/>
      <c r="B66" s="34"/>
      <c r="C66" s="34"/>
      <c r="D66" s="34"/>
      <c r="E66" s="63"/>
      <c r="F66" s="64"/>
      <c r="G66" s="64"/>
      <c r="H66" s="64"/>
    </row>
    <row r="67" spans="1:8" ht="12.75">
      <c r="A67" s="64"/>
      <c r="B67" s="34"/>
      <c r="C67" s="34"/>
      <c r="D67" s="34"/>
      <c r="E67" s="63"/>
      <c r="F67" s="64"/>
      <c r="G67" s="64"/>
      <c r="H67" s="64"/>
    </row>
    <row r="68" spans="1:8" ht="12.75">
      <c r="A68" s="64"/>
      <c r="B68" s="34"/>
      <c r="C68" s="34"/>
      <c r="D68" s="34"/>
      <c r="E68" s="63"/>
      <c r="F68" s="64"/>
      <c r="G68" s="64"/>
      <c r="H68" s="64"/>
    </row>
    <row r="69" spans="1:8" ht="12.75">
      <c r="A69" s="64"/>
      <c r="B69" s="34"/>
      <c r="C69" s="34"/>
      <c r="D69" s="34"/>
      <c r="E69" s="63"/>
      <c r="F69" s="64"/>
      <c r="G69" s="64"/>
      <c r="H69" s="64"/>
    </row>
    <row r="70" spans="1:8" ht="12.75">
      <c r="A70" s="64"/>
      <c r="B70" s="34"/>
      <c r="C70" s="34"/>
      <c r="D70" s="34"/>
      <c r="E70" s="63"/>
      <c r="F70" s="64"/>
      <c r="G70" s="64"/>
      <c r="H70" s="64"/>
    </row>
    <row r="71" spans="1:8" ht="12.75">
      <c r="A71" s="64"/>
      <c r="B71" s="34"/>
      <c r="C71" s="34"/>
      <c r="D71" s="34"/>
      <c r="E71" s="63"/>
      <c r="F71" s="64"/>
      <c r="G71" s="64"/>
      <c r="H71" s="64"/>
    </row>
    <row r="72" spans="1:8" ht="12.75">
      <c r="A72" s="64"/>
      <c r="B72" s="34"/>
      <c r="C72" s="34"/>
      <c r="D72" s="34"/>
      <c r="E72" s="63"/>
      <c r="F72" s="64"/>
      <c r="G72" s="64"/>
      <c r="H72" s="64"/>
    </row>
    <row r="73" spans="1:8" ht="12.75">
      <c r="A73" s="64"/>
      <c r="B73" s="34"/>
      <c r="C73" s="34"/>
      <c r="D73" s="34"/>
      <c r="E73" s="63"/>
      <c r="F73" s="64"/>
      <c r="G73" s="64"/>
      <c r="H73" s="64"/>
    </row>
    <row r="74" spans="1:8" ht="12.75">
      <c r="A74" s="64"/>
      <c r="B74" s="34"/>
      <c r="C74" s="34"/>
      <c r="D74" s="34"/>
      <c r="E74" s="63"/>
      <c r="F74" s="64"/>
      <c r="G74" s="64"/>
      <c r="H74" s="64"/>
    </row>
    <row r="75" spans="1:8" ht="12.75">
      <c r="A75" s="64"/>
      <c r="B75" s="34"/>
      <c r="C75" s="34"/>
      <c r="D75" s="34"/>
      <c r="E75" s="63"/>
      <c r="F75" s="64"/>
      <c r="G75" s="64"/>
      <c r="H75" s="64"/>
    </row>
    <row r="76" spans="1:8" ht="12.75">
      <c r="A76" s="64"/>
      <c r="B76" s="34"/>
      <c r="C76" s="34"/>
      <c r="D76" s="34"/>
      <c r="E76" s="63"/>
      <c r="F76" s="64"/>
      <c r="G76" s="64"/>
      <c r="H76" s="64"/>
    </row>
    <row r="77" spans="1:8" ht="12.75">
      <c r="A77" s="64"/>
      <c r="B77" s="34"/>
      <c r="C77" s="34"/>
      <c r="D77" s="34"/>
      <c r="E77" s="63"/>
      <c r="F77" s="64"/>
      <c r="G77" s="64"/>
      <c r="H77" s="64"/>
    </row>
    <row r="78" spans="1:8" ht="12.75">
      <c r="A78" s="64"/>
      <c r="B78" s="34"/>
      <c r="C78" s="34"/>
      <c r="D78" s="34"/>
      <c r="E78" s="63"/>
      <c r="F78" s="64"/>
      <c r="G78" s="64"/>
      <c r="H78" s="64"/>
    </row>
    <row r="79" spans="1:8" ht="12.75">
      <c r="A79" s="64"/>
      <c r="B79" s="34"/>
      <c r="C79" s="34"/>
      <c r="D79" s="34"/>
      <c r="E79" s="63"/>
      <c r="F79" s="64"/>
      <c r="G79" s="64"/>
      <c r="H79" s="64"/>
    </row>
    <row r="80" spans="1:8" ht="12.75">
      <c r="A80" s="64"/>
      <c r="B80" s="34"/>
      <c r="C80" s="34"/>
      <c r="D80" s="34"/>
      <c r="E80" s="63"/>
      <c r="F80" s="64"/>
      <c r="G80" s="64"/>
      <c r="H80" s="64"/>
    </row>
    <row r="81" spans="1:8" ht="12.75">
      <c r="A81" s="64"/>
      <c r="B81" s="34"/>
      <c r="C81" s="34"/>
      <c r="D81" s="34"/>
      <c r="E81" s="63"/>
      <c r="F81" s="64"/>
      <c r="G81" s="64"/>
      <c r="H81" s="64"/>
    </row>
    <row r="82" spans="1:8" ht="12.75">
      <c r="A82" s="64"/>
      <c r="B82" s="34"/>
      <c r="C82" s="34"/>
      <c r="D82" s="34"/>
      <c r="E82" s="63"/>
      <c r="F82" s="64"/>
      <c r="G82" s="64"/>
      <c r="H82" s="64"/>
    </row>
    <row r="83" spans="1:8" ht="12.75">
      <c r="A83" s="64"/>
      <c r="B83" s="34"/>
      <c r="C83" s="34"/>
      <c r="D83" s="34"/>
      <c r="E83" s="63"/>
      <c r="F83" s="64"/>
      <c r="G83" s="64"/>
      <c r="H83" s="64"/>
    </row>
    <row r="84" spans="1:8" ht="12.75">
      <c r="A84" s="64"/>
      <c r="B84" s="34"/>
      <c r="C84" s="34"/>
      <c r="D84" s="34"/>
      <c r="E84" s="63"/>
      <c r="F84" s="64"/>
      <c r="G84" s="64"/>
      <c r="H84" s="64"/>
    </row>
    <row r="85" spans="1:8" ht="12.75">
      <c r="A85" s="64"/>
      <c r="B85" s="34"/>
      <c r="C85" s="34"/>
      <c r="D85" s="34"/>
      <c r="E85" s="63"/>
      <c r="F85" s="64"/>
      <c r="G85" s="64"/>
      <c r="H85" s="64"/>
    </row>
    <row r="86" spans="1:8" ht="12.75">
      <c r="A86" s="64"/>
      <c r="B86" s="34"/>
      <c r="C86" s="34"/>
      <c r="D86" s="34"/>
      <c r="E86" s="63"/>
      <c r="F86" s="64"/>
      <c r="G86" s="64"/>
      <c r="H86" s="64"/>
    </row>
    <row r="87" spans="1:8" ht="12.75">
      <c r="A87" s="64"/>
      <c r="B87" s="34"/>
      <c r="C87" s="34"/>
      <c r="D87" s="34"/>
      <c r="E87" s="63"/>
      <c r="F87" s="64"/>
      <c r="G87" s="64"/>
      <c r="H87" s="64"/>
    </row>
    <row r="88" spans="1:8" ht="12.75">
      <c r="A88" s="64"/>
      <c r="B88" s="34"/>
      <c r="C88" s="34"/>
      <c r="D88" s="34"/>
      <c r="E88" s="63"/>
      <c r="F88" s="64"/>
      <c r="G88" s="64"/>
      <c r="H88" s="64"/>
    </row>
    <row r="89" spans="1:8" ht="12.75">
      <c r="A89" s="64"/>
      <c r="B89" s="34"/>
      <c r="C89" s="34"/>
      <c r="D89" s="34"/>
      <c r="E89" s="63"/>
      <c r="F89" s="64"/>
      <c r="G89" s="64"/>
      <c r="H89" s="64"/>
    </row>
    <row r="90" spans="1:8" ht="12.75">
      <c r="A90" s="64"/>
      <c r="B90" s="34"/>
      <c r="C90" s="34"/>
      <c r="D90" s="34"/>
      <c r="E90" s="63"/>
      <c r="F90" s="64"/>
      <c r="G90" s="64"/>
      <c r="H90" s="64"/>
    </row>
    <row r="91" spans="1:8" ht="12.75">
      <c r="A91" s="64"/>
      <c r="B91" s="34"/>
      <c r="C91" s="34"/>
      <c r="D91" s="34"/>
      <c r="E91" s="63"/>
      <c r="F91" s="64"/>
      <c r="G91" s="64"/>
      <c r="H91" s="64"/>
    </row>
    <row r="92" spans="1:8" ht="12.75">
      <c r="A92" s="64"/>
      <c r="B92" s="34"/>
      <c r="C92" s="34"/>
      <c r="D92" s="34"/>
      <c r="E92" s="63"/>
      <c r="F92" s="64"/>
      <c r="G92" s="64"/>
      <c r="H92" s="64"/>
    </row>
    <row r="93" spans="1:8" ht="12.75">
      <c r="A93" s="64"/>
      <c r="B93" s="34"/>
      <c r="C93" s="34"/>
      <c r="D93" s="34"/>
      <c r="E93" s="63"/>
      <c r="F93" s="64"/>
      <c r="G93" s="64"/>
      <c r="H93" s="64"/>
    </row>
    <row r="94" spans="1:8" ht="12.75">
      <c r="A94" s="64"/>
      <c r="B94" s="34"/>
      <c r="C94" s="34"/>
      <c r="D94" s="34"/>
      <c r="E94" s="63"/>
      <c r="F94" s="64"/>
      <c r="G94" s="64"/>
      <c r="H94" s="64"/>
    </row>
    <row r="95" spans="1:8" ht="12.75">
      <c r="A95" s="64"/>
      <c r="B95" s="34"/>
      <c r="C95" s="34"/>
      <c r="D95" s="34"/>
      <c r="E95" s="63"/>
      <c r="F95" s="64"/>
      <c r="G95" s="64"/>
      <c r="H95" s="64"/>
    </row>
    <row r="96" spans="1:8" ht="12.75">
      <c r="A96" s="64"/>
      <c r="B96" s="34"/>
      <c r="C96" s="34"/>
      <c r="D96" s="34"/>
      <c r="E96" s="63"/>
      <c r="F96" s="64"/>
      <c r="G96" s="64"/>
      <c r="H96" s="64"/>
    </row>
    <row r="97" spans="1:8" ht="12.75">
      <c r="A97" s="64"/>
      <c r="B97" s="34"/>
      <c r="C97" s="34"/>
      <c r="D97" s="34"/>
      <c r="E97" s="63"/>
      <c r="F97" s="64"/>
      <c r="G97" s="64"/>
      <c r="H97" s="64"/>
    </row>
    <row r="98" spans="1:8" ht="12.75">
      <c r="A98" s="64"/>
      <c r="B98" s="34"/>
      <c r="C98" s="34"/>
      <c r="D98" s="34"/>
      <c r="E98" s="63"/>
      <c r="F98" s="64"/>
      <c r="G98" s="64"/>
      <c r="H98" s="64"/>
    </row>
    <row r="99" spans="1:8" ht="12.75">
      <c r="A99" s="64"/>
      <c r="B99" s="34"/>
      <c r="C99" s="34"/>
      <c r="D99" s="34"/>
      <c r="E99" s="63"/>
      <c r="F99" s="64"/>
      <c r="G99" s="64"/>
      <c r="H99" s="64"/>
    </row>
    <row r="100" spans="1:8" ht="12.75">
      <c r="A100" s="64"/>
      <c r="B100" s="34"/>
      <c r="C100" s="34"/>
      <c r="D100" s="34"/>
      <c r="E100" s="63"/>
      <c r="F100" s="64"/>
      <c r="G100" s="64"/>
      <c r="H100" s="64"/>
    </row>
    <row r="101" spans="1:8" ht="12.75">
      <c r="A101" s="64"/>
      <c r="B101" s="34"/>
      <c r="C101" s="34"/>
      <c r="D101" s="34"/>
      <c r="E101" s="63"/>
      <c r="F101" s="64"/>
      <c r="G101" s="64"/>
      <c r="H101" s="64"/>
    </row>
    <row r="102" spans="1:8" ht="12.75">
      <c r="A102" s="64"/>
      <c r="B102" s="34"/>
      <c r="C102" s="34"/>
      <c r="D102" s="34"/>
      <c r="E102" s="63"/>
      <c r="F102" s="64"/>
      <c r="G102" s="64"/>
      <c r="H102" s="64"/>
    </row>
    <row r="103" spans="1:8" ht="12.75">
      <c r="A103" s="64"/>
      <c r="B103" s="34"/>
      <c r="C103" s="34"/>
      <c r="D103" s="34"/>
      <c r="E103" s="63"/>
      <c r="F103" s="64"/>
      <c r="G103" s="64"/>
      <c r="H103" s="64"/>
    </row>
    <row r="104" spans="1:8" ht="12.75">
      <c r="A104" s="64"/>
      <c r="B104" s="34"/>
      <c r="C104" s="34"/>
      <c r="D104" s="34"/>
      <c r="E104" s="63"/>
      <c r="F104" s="64"/>
      <c r="G104" s="64"/>
      <c r="H104" s="64"/>
    </row>
    <row r="105" spans="1:8" ht="12.75">
      <c r="A105" s="64"/>
      <c r="B105" s="34"/>
      <c r="C105" s="34"/>
      <c r="D105" s="34"/>
      <c r="E105" s="63"/>
      <c r="F105" s="64"/>
      <c r="G105" s="64"/>
      <c r="H105" s="64"/>
    </row>
    <row r="106" spans="1:8" ht="12.75">
      <c r="A106" s="64"/>
      <c r="B106" s="34"/>
      <c r="C106" s="34"/>
      <c r="D106" s="34"/>
      <c r="E106" s="63"/>
      <c r="F106" s="64"/>
      <c r="G106" s="64"/>
      <c r="H106" s="64"/>
    </row>
    <row r="107" spans="1:8" ht="12.75">
      <c r="A107" s="64"/>
      <c r="B107" s="34"/>
      <c r="C107" s="34"/>
      <c r="D107" s="34"/>
      <c r="E107" s="63"/>
      <c r="F107" s="64"/>
      <c r="G107" s="64"/>
      <c r="H107" s="64"/>
    </row>
    <row r="108" spans="1:8" ht="12.75">
      <c r="A108" s="64"/>
      <c r="B108" s="34"/>
      <c r="C108" s="34"/>
      <c r="D108" s="34"/>
      <c r="E108" s="63"/>
      <c r="F108" s="64"/>
      <c r="G108" s="64"/>
      <c r="H108" s="64"/>
    </row>
    <row r="109" spans="1:8" ht="12.75">
      <c r="A109" s="64"/>
      <c r="B109" s="34"/>
      <c r="C109" s="34"/>
      <c r="D109" s="34"/>
      <c r="E109" s="63"/>
      <c r="F109" s="64"/>
      <c r="G109" s="64"/>
      <c r="H109" s="64"/>
    </row>
    <row r="110" spans="1:8" ht="12.75">
      <c r="A110" s="64"/>
      <c r="B110" s="34"/>
      <c r="C110" s="34"/>
      <c r="D110" s="34"/>
      <c r="E110" s="63"/>
      <c r="F110" s="64"/>
      <c r="G110" s="64"/>
      <c r="H110" s="64"/>
    </row>
    <row r="111" spans="1:8" ht="12.75">
      <c r="A111" s="64"/>
      <c r="B111" s="34"/>
      <c r="C111" s="34"/>
      <c r="D111" s="34"/>
      <c r="E111" s="63"/>
      <c r="F111" s="64"/>
      <c r="G111" s="64"/>
      <c r="H111" s="64"/>
    </row>
    <row r="112" spans="1:8" ht="12.75">
      <c r="A112" s="64"/>
      <c r="B112" s="34"/>
      <c r="C112" s="34"/>
      <c r="D112" s="34"/>
      <c r="E112" s="63"/>
      <c r="F112" s="64"/>
      <c r="G112" s="64"/>
      <c r="H112" s="64"/>
    </row>
    <row r="113" spans="1:8" ht="12.75">
      <c r="A113" s="64"/>
      <c r="B113" s="34"/>
      <c r="C113" s="34"/>
      <c r="D113" s="34"/>
      <c r="E113" s="63"/>
      <c r="F113" s="64"/>
      <c r="G113" s="64"/>
      <c r="H113" s="64"/>
    </row>
    <row r="114" spans="1:8" ht="12.75">
      <c r="A114" s="64"/>
      <c r="B114" s="34"/>
      <c r="C114" s="34"/>
      <c r="D114" s="34"/>
      <c r="E114" s="63"/>
      <c r="F114" s="64"/>
      <c r="G114" s="64"/>
      <c r="H114" s="64"/>
    </row>
    <row r="115" spans="1:8" ht="12.75">
      <c r="A115" s="64"/>
      <c r="B115" s="34"/>
      <c r="C115" s="34"/>
      <c r="D115" s="34"/>
      <c r="E115" s="63"/>
      <c r="F115" s="64"/>
      <c r="G115" s="64"/>
      <c r="H115" s="64"/>
    </row>
    <row r="116" spans="1:8" ht="12.75">
      <c r="A116" s="64"/>
      <c r="B116" s="34"/>
      <c r="C116" s="34"/>
      <c r="D116" s="34"/>
      <c r="E116" s="63"/>
      <c r="F116" s="64"/>
      <c r="G116" s="64"/>
      <c r="H116" s="64"/>
    </row>
    <row r="117" spans="1:8" ht="12.75">
      <c r="A117" s="64"/>
      <c r="B117" s="34"/>
      <c r="C117" s="34"/>
      <c r="D117" s="34"/>
      <c r="E117" s="63"/>
      <c r="F117" s="64"/>
      <c r="G117" s="64"/>
      <c r="H117" s="64"/>
    </row>
    <row r="118" spans="1:8" ht="12.75">
      <c r="A118" s="64"/>
      <c r="B118" s="34"/>
      <c r="C118" s="34"/>
      <c r="D118" s="34"/>
      <c r="E118" s="63"/>
      <c r="F118" s="64"/>
      <c r="G118" s="64"/>
      <c r="H118" s="64"/>
    </row>
    <row r="119" spans="1:8" ht="12.75">
      <c r="A119" s="64"/>
      <c r="B119" s="34"/>
      <c r="C119" s="34"/>
      <c r="D119" s="34"/>
      <c r="E119" s="63"/>
      <c r="F119" s="64"/>
      <c r="G119" s="64"/>
      <c r="H119" s="64"/>
    </row>
    <row r="120" spans="1:8" ht="12.75">
      <c r="A120" s="64"/>
      <c r="B120" s="34"/>
      <c r="C120" s="34"/>
      <c r="D120" s="34"/>
      <c r="E120" s="63"/>
      <c r="F120" s="64"/>
      <c r="G120" s="64"/>
      <c r="H120" s="64"/>
    </row>
    <row r="121" spans="1:8" ht="12.75">
      <c r="A121" s="64"/>
      <c r="B121" s="34"/>
      <c r="C121" s="34"/>
      <c r="D121" s="34"/>
      <c r="E121" s="63"/>
      <c r="F121" s="64"/>
      <c r="G121" s="64"/>
      <c r="H121" s="64"/>
    </row>
    <row r="122" spans="1:8" ht="12.75">
      <c r="A122" s="64"/>
      <c r="B122" s="34"/>
      <c r="C122" s="34"/>
      <c r="D122" s="34"/>
      <c r="E122" s="63"/>
      <c r="F122" s="64"/>
      <c r="G122" s="64"/>
      <c r="H122" s="64"/>
    </row>
    <row r="123" spans="1:8" ht="12.75">
      <c r="A123" s="64"/>
      <c r="B123" s="34"/>
      <c r="C123" s="34"/>
      <c r="D123" s="34"/>
      <c r="E123" s="63"/>
      <c r="F123" s="64"/>
      <c r="G123" s="64"/>
      <c r="H123" s="64"/>
    </row>
    <row r="124" spans="1:8" ht="12.75">
      <c r="A124" s="64"/>
      <c r="B124" s="34"/>
      <c r="C124" s="34"/>
      <c r="D124" s="34"/>
      <c r="E124" s="63"/>
      <c r="F124" s="64"/>
      <c r="G124" s="64"/>
      <c r="H124" s="64"/>
    </row>
    <row r="125" spans="1:8" ht="12.75">
      <c r="A125" s="64"/>
      <c r="B125" s="34"/>
      <c r="C125" s="34"/>
      <c r="D125" s="34"/>
      <c r="E125" s="63"/>
      <c r="F125" s="64"/>
      <c r="G125" s="64"/>
      <c r="H125" s="64"/>
    </row>
    <row r="126" spans="1:8" ht="12.75">
      <c r="A126" s="64"/>
      <c r="B126" s="34"/>
      <c r="C126" s="34"/>
      <c r="D126" s="34"/>
      <c r="E126" s="63"/>
      <c r="F126" s="64"/>
      <c r="G126" s="64"/>
      <c r="H126" s="64"/>
    </row>
    <row r="127" spans="1:8" ht="12.75">
      <c r="A127" s="64"/>
      <c r="B127" s="34"/>
      <c r="C127" s="34"/>
      <c r="D127" s="34"/>
      <c r="E127" s="63"/>
      <c r="F127" s="64"/>
      <c r="G127" s="64"/>
      <c r="H127" s="64"/>
    </row>
    <row r="128" spans="1:8" ht="12.75">
      <c r="A128" s="64"/>
      <c r="B128" s="34"/>
      <c r="C128" s="34"/>
      <c r="D128" s="34"/>
      <c r="E128" s="63"/>
      <c r="F128" s="64"/>
      <c r="G128" s="64"/>
      <c r="H128" s="64"/>
    </row>
    <row r="129" spans="1:8" ht="12.75">
      <c r="A129" s="64"/>
      <c r="B129" s="34"/>
      <c r="C129" s="34"/>
      <c r="D129" s="34"/>
      <c r="E129" s="63"/>
      <c r="F129" s="64"/>
      <c r="G129" s="64"/>
      <c r="H129" s="64"/>
    </row>
    <row r="130" spans="1:8" ht="12.75">
      <c r="A130" s="64"/>
      <c r="B130" s="34"/>
      <c r="C130" s="34"/>
      <c r="D130" s="34"/>
      <c r="E130" s="63"/>
      <c r="F130" s="64"/>
      <c r="G130" s="64"/>
      <c r="H130" s="64"/>
    </row>
    <row r="131" spans="1:8" ht="12.75">
      <c r="A131" s="64"/>
      <c r="B131" s="34"/>
      <c r="C131" s="34"/>
      <c r="D131" s="34"/>
      <c r="E131" s="63"/>
      <c r="F131" s="64"/>
      <c r="G131" s="64"/>
      <c r="H131" s="64"/>
    </row>
    <row r="132" spans="1:8" ht="12.75">
      <c r="A132" s="64"/>
      <c r="B132" s="34"/>
      <c r="C132" s="34"/>
      <c r="D132" s="34"/>
      <c r="E132" s="63"/>
      <c r="F132" s="64"/>
      <c r="G132" s="64"/>
      <c r="H132" s="64"/>
    </row>
    <row r="133" spans="1:8" ht="12.75">
      <c r="A133" s="64"/>
      <c r="B133" s="34"/>
      <c r="C133" s="34"/>
      <c r="D133" s="34"/>
      <c r="E133" s="63"/>
      <c r="F133" s="64"/>
      <c r="G133" s="64"/>
      <c r="H133" s="64"/>
    </row>
    <row r="134" spans="1:8" ht="12.75">
      <c r="A134" s="64"/>
      <c r="B134" s="34"/>
      <c r="C134" s="34"/>
      <c r="D134" s="34"/>
      <c r="E134" s="63"/>
      <c r="F134" s="64"/>
      <c r="G134" s="64"/>
      <c r="H134" s="64"/>
    </row>
    <row r="135" spans="1:8" ht="12.75">
      <c r="A135" s="64"/>
      <c r="B135" s="34"/>
      <c r="C135" s="34"/>
      <c r="D135" s="34"/>
      <c r="E135" s="63"/>
      <c r="F135" s="64"/>
      <c r="G135" s="64"/>
      <c r="H135" s="64"/>
    </row>
    <row r="136" spans="1:8" ht="12.75">
      <c r="A136" s="64"/>
      <c r="B136" s="34"/>
      <c r="C136" s="34"/>
      <c r="D136" s="34"/>
      <c r="E136" s="63"/>
      <c r="F136" s="64"/>
      <c r="G136" s="64"/>
      <c r="H136" s="64"/>
    </row>
    <row r="137" spans="1:8" ht="12.75">
      <c r="A137" s="64"/>
      <c r="B137" s="34"/>
      <c r="C137" s="34"/>
      <c r="D137" s="34"/>
      <c r="E137" s="63"/>
      <c r="F137" s="64"/>
      <c r="G137" s="64"/>
      <c r="H137" s="64"/>
    </row>
    <row r="138" spans="1:8" ht="12.75">
      <c r="A138" s="64"/>
      <c r="B138" s="34"/>
      <c r="C138" s="34"/>
      <c r="D138" s="34"/>
      <c r="E138" s="63"/>
      <c r="F138" s="64"/>
      <c r="G138" s="64"/>
      <c r="H138" s="64"/>
    </row>
    <row r="139" spans="1:8" ht="12.75">
      <c r="A139" s="64"/>
      <c r="B139" s="34"/>
      <c r="C139" s="34"/>
      <c r="D139" s="34"/>
      <c r="E139" s="63"/>
      <c r="F139" s="64"/>
      <c r="G139" s="64"/>
      <c r="H139" s="64"/>
    </row>
    <row r="140" spans="1:8" ht="12.75">
      <c r="A140" s="64"/>
      <c r="B140" s="34"/>
      <c r="C140" s="34"/>
      <c r="D140" s="34"/>
      <c r="E140" s="63"/>
      <c r="F140" s="64"/>
      <c r="G140" s="64"/>
      <c r="H140" s="64"/>
    </row>
    <row r="141" spans="1:8" ht="12.75">
      <c r="A141" s="64"/>
      <c r="B141" s="34"/>
      <c r="C141" s="34"/>
      <c r="D141" s="34"/>
      <c r="E141" s="63"/>
      <c r="F141" s="64"/>
      <c r="G141" s="64"/>
      <c r="H141" s="64"/>
    </row>
    <row r="142" spans="1:8" ht="12.75">
      <c r="A142" s="64"/>
      <c r="B142" s="34"/>
      <c r="C142" s="34"/>
      <c r="D142" s="34"/>
      <c r="E142" s="63"/>
      <c r="F142" s="64"/>
      <c r="G142" s="64"/>
      <c r="H142" s="64"/>
    </row>
    <row r="143" spans="1:8" ht="12.75">
      <c r="A143" s="64"/>
      <c r="B143" s="34"/>
      <c r="C143" s="34"/>
      <c r="D143" s="34"/>
      <c r="E143" s="63"/>
      <c r="F143" s="64"/>
      <c r="G143" s="64"/>
      <c r="H143" s="64"/>
    </row>
    <row r="144" spans="1:8" ht="12.75">
      <c r="A144" s="64"/>
      <c r="B144" s="34"/>
      <c r="C144" s="34"/>
      <c r="D144" s="34"/>
      <c r="E144" s="63"/>
      <c r="F144" s="64"/>
      <c r="G144" s="64"/>
      <c r="H144" s="64"/>
    </row>
    <row r="145" spans="1:8" ht="12.75">
      <c r="A145" s="64"/>
      <c r="B145" s="34"/>
      <c r="C145" s="34"/>
      <c r="D145" s="34"/>
      <c r="E145" s="63"/>
      <c r="F145" s="64"/>
      <c r="G145" s="64"/>
      <c r="H145" s="64"/>
    </row>
    <row r="146" spans="1:8" ht="12.75">
      <c r="A146" s="64"/>
      <c r="B146" s="34"/>
      <c r="C146" s="34"/>
      <c r="D146" s="34"/>
      <c r="E146" s="63"/>
      <c r="F146" s="64"/>
      <c r="G146" s="64"/>
      <c r="H146" s="64"/>
    </row>
    <row r="147" spans="1:8" ht="12.75">
      <c r="A147" s="64"/>
      <c r="B147" s="34"/>
      <c r="C147" s="34"/>
      <c r="D147" s="34"/>
      <c r="E147" s="63"/>
      <c r="F147" s="64"/>
      <c r="G147" s="64"/>
      <c r="H147" s="64"/>
    </row>
    <row r="148" spans="1:8" ht="12.75">
      <c r="A148" s="64"/>
      <c r="B148" s="34"/>
      <c r="C148" s="34"/>
      <c r="D148" s="34"/>
      <c r="E148" s="63"/>
      <c r="F148" s="64"/>
      <c r="G148" s="64"/>
      <c r="H148" s="64"/>
    </row>
    <row r="149" spans="1:8" ht="12.75">
      <c r="A149" s="64"/>
      <c r="B149" s="34"/>
      <c r="C149" s="34"/>
      <c r="D149" s="34"/>
      <c r="E149" s="63"/>
      <c r="F149" s="64"/>
      <c r="G149" s="64"/>
      <c r="H149" s="64"/>
    </row>
    <row r="150" spans="1:8" ht="12.75">
      <c r="A150" s="64"/>
      <c r="B150" s="34"/>
      <c r="C150" s="34"/>
      <c r="D150" s="34"/>
      <c r="E150" s="63"/>
      <c r="F150" s="64"/>
      <c r="G150" s="64"/>
      <c r="H150" s="64"/>
    </row>
    <row r="151" spans="1:8" ht="12.75">
      <c r="A151" s="64"/>
      <c r="B151" s="34"/>
      <c r="C151" s="34"/>
      <c r="D151" s="34"/>
      <c r="E151" s="63"/>
      <c r="F151" s="64"/>
      <c r="G151" s="64"/>
      <c r="H151" s="64"/>
    </row>
    <row r="152" spans="1:8" ht="12.75">
      <c r="A152" s="64"/>
      <c r="B152" s="34"/>
      <c r="C152" s="34"/>
      <c r="D152" s="34"/>
      <c r="E152" s="63"/>
      <c r="F152" s="64"/>
      <c r="G152" s="64"/>
      <c r="H152" s="64"/>
    </row>
    <row r="153" spans="1:8" ht="12.75">
      <c r="A153" s="64"/>
      <c r="B153" s="34"/>
      <c r="C153" s="34"/>
      <c r="D153" s="34"/>
      <c r="E153" s="63"/>
      <c r="F153" s="64"/>
      <c r="G153" s="64"/>
      <c r="H153" s="64"/>
    </row>
    <row r="154" spans="1:8" ht="12.75">
      <c r="A154" s="64"/>
      <c r="B154" s="34"/>
      <c r="C154" s="34"/>
      <c r="D154" s="34"/>
      <c r="E154" s="63"/>
      <c r="F154" s="64"/>
      <c r="G154" s="64"/>
      <c r="H154" s="64"/>
    </row>
    <row r="155" spans="1:8" ht="12.75">
      <c r="A155" s="64"/>
      <c r="B155" s="34"/>
      <c r="C155" s="34"/>
      <c r="D155" s="34"/>
      <c r="E155" s="63"/>
      <c r="F155" s="64"/>
      <c r="G155" s="64"/>
      <c r="H155" s="64"/>
    </row>
    <row r="156" spans="1:8" ht="12.75">
      <c r="A156" s="64"/>
      <c r="B156" s="34"/>
      <c r="C156" s="34"/>
      <c r="D156" s="34"/>
      <c r="E156" s="63"/>
      <c r="F156" s="64"/>
      <c r="G156" s="64"/>
      <c r="H156" s="64"/>
    </row>
    <row r="157" spans="1:8" ht="12.75">
      <c r="A157" s="64"/>
      <c r="B157" s="34"/>
      <c r="C157" s="34"/>
      <c r="D157" s="34"/>
      <c r="E157" s="63"/>
      <c r="F157" s="64"/>
      <c r="G157" s="64"/>
      <c r="H157" s="64"/>
    </row>
    <row r="158" spans="1:8" ht="12.75">
      <c r="A158" s="64"/>
      <c r="B158" s="34"/>
      <c r="C158" s="34"/>
      <c r="D158" s="34"/>
      <c r="E158" s="63"/>
      <c r="F158" s="64"/>
      <c r="G158" s="64"/>
      <c r="H158" s="64"/>
    </row>
    <row r="159" spans="1:8" ht="12.75">
      <c r="A159" s="64"/>
      <c r="B159" s="34"/>
      <c r="C159" s="34"/>
      <c r="D159" s="34"/>
      <c r="E159" s="63"/>
      <c r="F159" s="64"/>
      <c r="G159" s="64"/>
      <c r="H159" s="64"/>
    </row>
    <row r="160" spans="1:8" ht="12.75">
      <c r="A160" s="64"/>
      <c r="B160" s="34"/>
      <c r="C160" s="34"/>
      <c r="D160" s="34"/>
      <c r="E160" s="63"/>
      <c r="F160" s="64"/>
      <c r="G160" s="64"/>
      <c r="H160" s="64"/>
    </row>
  </sheetData>
  <mergeCells count="1">
    <mergeCell ref="A2:H2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3"/>
  <sheetViews>
    <sheetView tabSelected="1" zoomScaleSheetLayoutView="100" workbookViewId="0" topLeftCell="A1">
      <selection activeCell="H42" sqref="H42"/>
    </sheetView>
  </sheetViews>
  <sheetFormatPr defaultColWidth="9.140625" defaultRowHeight="12.75"/>
  <cols>
    <col min="1" max="1" width="4.00390625" style="64" customWidth="1"/>
    <col min="2" max="2" width="50.7109375" style="34" customWidth="1"/>
    <col min="3" max="3" width="5.7109375" style="34" customWidth="1"/>
    <col min="4" max="4" width="7.140625" style="34" customWidth="1"/>
    <col min="5" max="5" width="10.8515625" style="63" customWidth="1"/>
    <col min="6" max="6" width="12.00390625" style="64" customWidth="1"/>
    <col min="7" max="7" width="10.8515625" style="64" customWidth="1"/>
    <col min="8" max="8" width="14.140625" style="64" customWidth="1"/>
    <col min="9" max="16384" width="9.140625" style="64" customWidth="1"/>
  </cols>
  <sheetData>
    <row r="2" spans="1:8" ht="17.25" customHeight="1">
      <c r="A2" s="37" t="s">
        <v>141</v>
      </c>
      <c r="B2" s="37"/>
      <c r="C2" s="37"/>
      <c r="D2" s="37"/>
      <c r="E2" s="37"/>
      <c r="F2" s="37"/>
      <c r="G2" s="37"/>
      <c r="H2" s="37"/>
    </row>
    <row r="3" spans="2:8" ht="12.75">
      <c r="B3" s="38"/>
      <c r="C3" s="38"/>
      <c r="D3" s="38"/>
      <c r="E3" s="38"/>
      <c r="F3" s="38"/>
      <c r="G3" s="38"/>
      <c r="H3" s="38"/>
    </row>
    <row r="4" spans="1:8" ht="12.75">
      <c r="A4" s="65"/>
      <c r="B4" s="66"/>
      <c r="C4" s="65"/>
      <c r="D4" s="65"/>
      <c r="E4" s="67"/>
      <c r="F4" s="68"/>
      <c r="G4" s="66"/>
      <c r="H4" s="68"/>
    </row>
    <row r="5" spans="1:8" s="33" customFormat="1" ht="12.75">
      <c r="A5" s="40" t="s">
        <v>19</v>
      </c>
      <c r="B5" s="40" t="s">
        <v>1</v>
      </c>
      <c r="C5" s="40" t="s">
        <v>20</v>
      </c>
      <c r="D5" s="40" t="s">
        <v>21</v>
      </c>
      <c r="E5" s="40" t="s">
        <v>8</v>
      </c>
      <c r="F5" s="40" t="s">
        <v>22</v>
      </c>
      <c r="G5" s="40" t="s">
        <v>9</v>
      </c>
      <c r="H5" s="40" t="s">
        <v>23</v>
      </c>
    </row>
    <row r="6" spans="1:8" ht="14.25">
      <c r="A6" s="41"/>
      <c r="B6" s="42" t="s">
        <v>12</v>
      </c>
      <c r="C6" s="41"/>
      <c r="D6" s="43"/>
      <c r="E6" s="43"/>
      <c r="F6" s="43"/>
      <c r="G6" s="43"/>
      <c r="H6" s="43"/>
    </row>
    <row r="7" spans="1:8" ht="12.75">
      <c r="A7" s="44"/>
      <c r="B7" s="45" t="s">
        <v>142</v>
      </c>
      <c r="C7" s="44"/>
      <c r="D7" s="46"/>
      <c r="E7" s="46"/>
      <c r="F7" s="46"/>
      <c r="G7" s="46"/>
      <c r="H7" s="46"/>
    </row>
    <row r="8" spans="1:8" s="51" customFormat="1" ht="12.75">
      <c r="A8" s="50" t="s">
        <v>25</v>
      </c>
      <c r="B8" s="48" t="s">
        <v>143</v>
      </c>
      <c r="C8" s="50" t="s">
        <v>27</v>
      </c>
      <c r="D8" s="49">
        <v>1</v>
      </c>
      <c r="E8" s="49">
        <v>7500</v>
      </c>
      <c r="F8" s="49">
        <f>E8*D8</f>
        <v>7500</v>
      </c>
      <c r="G8" s="49">
        <v>1250</v>
      </c>
      <c r="H8" s="49">
        <f>G8*D8</f>
        <v>1250</v>
      </c>
    </row>
    <row r="9" spans="1:8" s="51" customFormat="1" ht="12.75">
      <c r="A9" s="50" t="s">
        <v>30</v>
      </c>
      <c r="B9" s="48" t="s">
        <v>144</v>
      </c>
      <c r="C9" s="50" t="s">
        <v>27</v>
      </c>
      <c r="D9" s="49">
        <v>1</v>
      </c>
      <c r="E9" s="49">
        <v>1273</v>
      </c>
      <c r="F9" s="49">
        <f>E9*D9</f>
        <v>1273</v>
      </c>
      <c r="G9" s="49">
        <v>50</v>
      </c>
      <c r="H9" s="49">
        <f>G9*D9</f>
        <v>50</v>
      </c>
    </row>
    <row r="10" spans="1:8" s="51" customFormat="1" ht="12.75">
      <c r="A10" s="50" t="s">
        <v>32</v>
      </c>
      <c r="B10" s="48" t="s">
        <v>145</v>
      </c>
      <c r="C10" s="50" t="s">
        <v>27</v>
      </c>
      <c r="D10" s="49">
        <v>3</v>
      </c>
      <c r="E10" s="49">
        <v>610</v>
      </c>
      <c r="F10" s="49">
        <f>E10*D10</f>
        <v>1830</v>
      </c>
      <c r="G10" s="49">
        <v>400</v>
      </c>
      <c r="H10" s="49">
        <f>G10*D10</f>
        <v>1200</v>
      </c>
    </row>
    <row r="11" spans="1:8" ht="12.75">
      <c r="A11" s="44"/>
      <c r="B11" s="45" t="s">
        <v>146</v>
      </c>
      <c r="C11" s="44"/>
      <c r="D11" s="46"/>
      <c r="E11" s="46"/>
      <c r="F11" s="46">
        <f>SUM(F8:F10)</f>
        <v>10603</v>
      </c>
      <c r="G11" s="46"/>
      <c r="H11" s="46">
        <f>SUM(H8:H10)</f>
        <v>2500</v>
      </c>
    </row>
    <row r="12" spans="1:8" ht="12.75">
      <c r="A12" s="44"/>
      <c r="B12" s="45" t="s">
        <v>147</v>
      </c>
      <c r="C12" s="44"/>
      <c r="D12" s="46"/>
      <c r="E12" s="46"/>
      <c r="F12" s="46"/>
      <c r="G12" s="46"/>
      <c r="H12" s="46"/>
    </row>
    <row r="13" spans="1:8" s="51" customFormat="1" ht="20.25">
      <c r="A13" s="50" t="s">
        <v>34</v>
      </c>
      <c r="B13" s="48" t="s">
        <v>148</v>
      </c>
      <c r="C13" s="50" t="s">
        <v>27</v>
      </c>
      <c r="D13" s="49">
        <v>3</v>
      </c>
      <c r="E13" s="49">
        <v>4567</v>
      </c>
      <c r="F13" s="49">
        <f>E13*D13</f>
        <v>13701</v>
      </c>
      <c r="G13" s="49">
        <v>125</v>
      </c>
      <c r="H13" s="49">
        <f>G13*D13</f>
        <v>375</v>
      </c>
    </row>
    <row r="14" spans="1:8" s="51" customFormat="1" ht="20.25">
      <c r="A14" s="50" t="s">
        <v>38</v>
      </c>
      <c r="B14" s="48" t="s">
        <v>149</v>
      </c>
      <c r="C14" s="50" t="s">
        <v>27</v>
      </c>
      <c r="D14" s="49">
        <v>18</v>
      </c>
      <c r="E14" s="49">
        <v>866</v>
      </c>
      <c r="F14" s="49">
        <f>E14*D14</f>
        <v>15588</v>
      </c>
      <c r="G14" s="49">
        <v>125</v>
      </c>
      <c r="H14" s="49">
        <f>G14*D14</f>
        <v>2250</v>
      </c>
    </row>
    <row r="15" spans="1:8" s="51" customFormat="1" ht="20.25">
      <c r="A15" s="50" t="s">
        <v>43</v>
      </c>
      <c r="B15" s="48" t="s">
        <v>150</v>
      </c>
      <c r="C15" s="50" t="s">
        <v>27</v>
      </c>
      <c r="D15" s="49">
        <v>10</v>
      </c>
      <c r="E15" s="49">
        <v>216</v>
      </c>
      <c r="F15" s="49">
        <f>E15*D15</f>
        <v>2160</v>
      </c>
      <c r="G15" s="49">
        <v>155</v>
      </c>
      <c r="H15" s="49">
        <f>G15*D15</f>
        <v>1550</v>
      </c>
    </row>
    <row r="16" spans="1:8" ht="12.75">
      <c r="A16" s="44"/>
      <c r="B16" s="45" t="s">
        <v>151</v>
      </c>
      <c r="C16" s="44"/>
      <c r="D16" s="46"/>
      <c r="E16" s="46"/>
      <c r="F16" s="46">
        <f>SUM(F13:F15)</f>
        <v>31449</v>
      </c>
      <c r="G16" s="46"/>
      <c r="H16" s="46">
        <f>SUM(H13:H15)</f>
        <v>4175</v>
      </c>
    </row>
    <row r="17" spans="1:8" ht="12.75">
      <c r="A17" s="44"/>
      <c r="B17" s="45" t="s">
        <v>37</v>
      </c>
      <c r="C17" s="44"/>
      <c r="D17" s="46"/>
      <c r="E17" s="46"/>
      <c r="F17" s="46"/>
      <c r="G17" s="46"/>
      <c r="H17" s="46"/>
    </row>
    <row r="18" spans="1:8" s="51" customFormat="1" ht="12.75">
      <c r="A18" s="50" t="s">
        <v>45</v>
      </c>
      <c r="B18" s="48" t="s">
        <v>152</v>
      </c>
      <c r="C18" s="50" t="s">
        <v>40</v>
      </c>
      <c r="D18" s="49">
        <v>190</v>
      </c>
      <c r="E18" s="49">
        <v>14.5</v>
      </c>
      <c r="F18" s="49">
        <f>E18*D18</f>
        <v>2755</v>
      </c>
      <c r="G18" s="49">
        <v>18.1</v>
      </c>
      <c r="H18" s="49">
        <f>G18*D18</f>
        <v>3439.0000000000005</v>
      </c>
    </row>
    <row r="19" spans="1:8" s="51" customFormat="1" ht="12.75">
      <c r="A19" s="50" t="s">
        <v>47</v>
      </c>
      <c r="B19" s="48" t="s">
        <v>153</v>
      </c>
      <c r="C19" s="50" t="s">
        <v>40</v>
      </c>
      <c r="D19" s="49">
        <v>1960</v>
      </c>
      <c r="E19" s="49">
        <v>6.8</v>
      </c>
      <c r="F19" s="49">
        <f>E19*D19</f>
        <v>13328</v>
      </c>
      <c r="G19" s="49">
        <v>18.1</v>
      </c>
      <c r="H19" s="49">
        <f>G19*D19</f>
        <v>35476</v>
      </c>
    </row>
    <row r="20" spans="1:8" ht="12.75">
      <c r="A20" s="44"/>
      <c r="B20" s="45" t="s">
        <v>41</v>
      </c>
      <c r="C20" s="44"/>
      <c r="D20" s="46"/>
      <c r="E20" s="46"/>
      <c r="F20" s="46">
        <f>SUM(F18:F19)</f>
        <v>16083</v>
      </c>
      <c r="G20" s="46"/>
      <c r="H20" s="46">
        <f>SUM(H18:H19)</f>
        <v>38915</v>
      </c>
    </row>
    <row r="21" spans="1:8" ht="12.75">
      <c r="A21" s="44"/>
      <c r="B21" s="45" t="s">
        <v>42</v>
      </c>
      <c r="C21" s="44"/>
      <c r="D21" s="46"/>
      <c r="E21" s="46"/>
      <c r="F21" s="46"/>
      <c r="G21" s="46"/>
      <c r="H21" s="46"/>
    </row>
    <row r="22" spans="1:8" s="51" customFormat="1" ht="12.75">
      <c r="A22" s="50" t="s">
        <v>49</v>
      </c>
      <c r="B22" s="48" t="s">
        <v>44</v>
      </c>
      <c r="C22" s="50" t="s">
        <v>40</v>
      </c>
      <c r="D22" s="49">
        <v>300</v>
      </c>
      <c r="E22" s="49">
        <v>11.7</v>
      </c>
      <c r="F22" s="49">
        <f>E22*D22</f>
        <v>3510.0000000000005</v>
      </c>
      <c r="G22" s="49">
        <v>16.03</v>
      </c>
      <c r="H22" s="49">
        <f>G22*D22</f>
        <v>4809</v>
      </c>
    </row>
    <row r="23" spans="1:8" s="51" customFormat="1" ht="12.75">
      <c r="A23" s="50" t="s">
        <v>51</v>
      </c>
      <c r="B23" s="48" t="s">
        <v>107</v>
      </c>
      <c r="C23" s="50" t="s">
        <v>40</v>
      </c>
      <c r="D23" s="49">
        <v>250</v>
      </c>
      <c r="E23" s="49">
        <v>19.400000000000002</v>
      </c>
      <c r="F23" s="49">
        <f>E23*D23</f>
        <v>4850.000000000001</v>
      </c>
      <c r="G23" s="49">
        <v>17.3</v>
      </c>
      <c r="H23" s="49">
        <f>G23*D23</f>
        <v>4325</v>
      </c>
    </row>
    <row r="24" spans="1:8" s="51" customFormat="1" ht="12.75">
      <c r="A24" s="50" t="s">
        <v>53</v>
      </c>
      <c r="B24" s="48" t="s">
        <v>46</v>
      </c>
      <c r="C24" s="50" t="s">
        <v>40</v>
      </c>
      <c r="D24" s="49">
        <f>SUM(D22:D23)</f>
        <v>550</v>
      </c>
      <c r="E24" s="49">
        <v>2.19</v>
      </c>
      <c r="F24" s="49">
        <f>E24*D24</f>
        <v>1204.5</v>
      </c>
      <c r="G24" s="49">
        <v>9</v>
      </c>
      <c r="H24" s="49">
        <f>G24*D24</f>
        <v>4950</v>
      </c>
    </row>
    <row r="25" spans="1:8" s="51" customFormat="1" ht="12.75">
      <c r="A25" s="50" t="s">
        <v>55</v>
      </c>
      <c r="B25" s="48" t="s">
        <v>48</v>
      </c>
      <c r="C25" s="50" t="s">
        <v>27</v>
      </c>
      <c r="D25" s="49">
        <v>28</v>
      </c>
      <c r="E25" s="49">
        <v>5.6</v>
      </c>
      <c r="F25" s="49">
        <f>E25*D25</f>
        <v>156.8</v>
      </c>
      <c r="G25" s="49">
        <v>18.13</v>
      </c>
      <c r="H25" s="49">
        <f>G25*D25</f>
        <v>507.64</v>
      </c>
    </row>
    <row r="26" spans="1:8" s="51" customFormat="1" ht="12.75">
      <c r="A26" s="50" t="s">
        <v>57</v>
      </c>
      <c r="B26" s="48" t="s">
        <v>50</v>
      </c>
      <c r="C26" s="50" t="s">
        <v>27</v>
      </c>
      <c r="D26" s="49">
        <v>30</v>
      </c>
      <c r="E26" s="49">
        <v>10.3</v>
      </c>
      <c r="F26" s="49">
        <f>E26*D26</f>
        <v>309</v>
      </c>
      <c r="G26" s="49">
        <v>45</v>
      </c>
      <c r="H26" s="49">
        <f>G26*D26</f>
        <v>1350</v>
      </c>
    </row>
    <row r="27" spans="1:8" s="51" customFormat="1" ht="12.75">
      <c r="A27" s="50" t="s">
        <v>61</v>
      </c>
      <c r="B27" s="48" t="s">
        <v>154</v>
      </c>
      <c r="C27" s="50" t="s">
        <v>27</v>
      </c>
      <c r="D27" s="49">
        <v>10</v>
      </c>
      <c r="E27" s="49">
        <v>200</v>
      </c>
      <c r="F27" s="49">
        <f>E27*D27</f>
        <v>2000</v>
      </c>
      <c r="G27" s="49">
        <v>125</v>
      </c>
      <c r="H27" s="49">
        <f>G27*D27</f>
        <v>1250</v>
      </c>
    </row>
    <row r="28" spans="1:8" s="51" customFormat="1" ht="12.75">
      <c r="A28" s="50" t="s">
        <v>64</v>
      </c>
      <c r="B28" s="48" t="s">
        <v>52</v>
      </c>
      <c r="C28" s="50" t="s">
        <v>27</v>
      </c>
      <c r="D28" s="49">
        <v>10</v>
      </c>
      <c r="E28" s="49">
        <v>13.2</v>
      </c>
      <c r="F28" s="49">
        <f>E28*D28</f>
        <v>132</v>
      </c>
      <c r="G28" s="49">
        <v>24.3</v>
      </c>
      <c r="H28" s="49">
        <f>G28*D28</f>
        <v>243</v>
      </c>
    </row>
    <row r="29" spans="1:8" s="51" customFormat="1" ht="12.75">
      <c r="A29" s="50" t="s">
        <v>66</v>
      </c>
      <c r="B29" s="48" t="s">
        <v>54</v>
      </c>
      <c r="C29" s="50" t="s">
        <v>27</v>
      </c>
      <c r="D29" s="49">
        <v>10</v>
      </c>
      <c r="E29" s="49">
        <v>6.2</v>
      </c>
      <c r="F29" s="49">
        <f>E29*D29</f>
        <v>62</v>
      </c>
      <c r="G29" s="49">
        <v>0</v>
      </c>
      <c r="H29" s="49">
        <f>G29*D29</f>
        <v>0</v>
      </c>
    </row>
    <row r="30" spans="1:8" s="51" customFormat="1" ht="12.75">
      <c r="A30" s="50" t="s">
        <v>68</v>
      </c>
      <c r="B30" s="48" t="s">
        <v>56</v>
      </c>
      <c r="C30" s="50" t="s">
        <v>40</v>
      </c>
      <c r="D30" s="49">
        <v>120</v>
      </c>
      <c r="E30" s="49">
        <v>27.4</v>
      </c>
      <c r="F30" s="49">
        <f>E30*D30</f>
        <v>3288.0000000000005</v>
      </c>
      <c r="G30" s="49">
        <v>41.03</v>
      </c>
      <c r="H30" s="49">
        <f>G30*D30</f>
        <v>4923.6</v>
      </c>
    </row>
    <row r="31" spans="1:8" s="51" customFormat="1" ht="12.75">
      <c r="A31" s="50" t="s">
        <v>70</v>
      </c>
      <c r="B31" s="48" t="s">
        <v>58</v>
      </c>
      <c r="C31" s="50" t="s">
        <v>40</v>
      </c>
      <c r="D31" s="49">
        <v>60</v>
      </c>
      <c r="E31" s="49">
        <v>11.4</v>
      </c>
      <c r="F31" s="49">
        <f>E31*D31</f>
        <v>684</v>
      </c>
      <c r="G31" s="49">
        <v>41.03</v>
      </c>
      <c r="H31" s="49">
        <f>G31*D31</f>
        <v>2461.8</v>
      </c>
    </row>
    <row r="32" spans="1:8" ht="12.75">
      <c r="A32" s="44"/>
      <c r="B32" s="45" t="s">
        <v>59</v>
      </c>
      <c r="C32" s="44"/>
      <c r="D32" s="46"/>
      <c r="E32" s="46"/>
      <c r="F32" s="46">
        <f>SUM(F22:F31)</f>
        <v>16196.300000000001</v>
      </c>
      <c r="G32" s="46"/>
      <c r="H32" s="46">
        <f>SUM(H22:H31)</f>
        <v>24820.039999999997</v>
      </c>
    </row>
    <row r="33" spans="1:8" ht="12.75">
      <c r="A33" s="44"/>
      <c r="B33" s="45" t="s">
        <v>60</v>
      </c>
      <c r="C33" s="44"/>
      <c r="D33" s="46"/>
      <c r="E33" s="46"/>
      <c r="F33" s="46"/>
      <c r="G33" s="46"/>
      <c r="H33" s="46"/>
    </row>
    <row r="34" spans="1:8" s="51" customFormat="1" ht="12.75">
      <c r="A34" s="50" t="s">
        <v>72</v>
      </c>
      <c r="B34" s="48" t="s">
        <v>155</v>
      </c>
      <c r="C34" s="50" t="s">
        <v>63</v>
      </c>
      <c r="D34" s="49">
        <v>1</v>
      </c>
      <c r="E34" s="49">
        <v>0</v>
      </c>
      <c r="F34" s="49">
        <f>E34*D34</f>
        <v>0</v>
      </c>
      <c r="G34" s="49">
        <v>4800</v>
      </c>
      <c r="H34" s="49">
        <v>2000</v>
      </c>
    </row>
    <row r="35" spans="1:8" s="51" customFormat="1" ht="12.75">
      <c r="A35" s="50" t="s">
        <v>74</v>
      </c>
      <c r="B35" s="48" t="s">
        <v>62</v>
      </c>
      <c r="C35" s="50" t="s">
        <v>63</v>
      </c>
      <c r="D35" s="49">
        <v>1</v>
      </c>
      <c r="E35" s="49">
        <v>0</v>
      </c>
      <c r="F35" s="49">
        <f>E35*D35</f>
        <v>0</v>
      </c>
      <c r="G35" s="49">
        <v>3500</v>
      </c>
      <c r="H35" s="49">
        <v>1500</v>
      </c>
    </row>
    <row r="36" spans="1:8" s="51" customFormat="1" ht="12.75">
      <c r="A36" s="50" t="s">
        <v>105</v>
      </c>
      <c r="B36" s="48" t="s">
        <v>65</v>
      </c>
      <c r="C36" s="50" t="s">
        <v>63</v>
      </c>
      <c r="D36" s="49">
        <v>1</v>
      </c>
      <c r="E36" s="49">
        <v>0</v>
      </c>
      <c r="F36" s="49">
        <f>E36*D36</f>
        <v>0</v>
      </c>
      <c r="G36" s="49">
        <v>1200</v>
      </c>
      <c r="H36" s="49">
        <v>800</v>
      </c>
    </row>
    <row r="37" spans="1:8" s="51" customFormat="1" ht="12.75">
      <c r="A37" s="50" t="s">
        <v>106</v>
      </c>
      <c r="B37" s="48" t="s">
        <v>67</v>
      </c>
      <c r="C37" s="50" t="s">
        <v>63</v>
      </c>
      <c r="D37" s="49">
        <v>1</v>
      </c>
      <c r="E37" s="49">
        <v>0</v>
      </c>
      <c r="F37" s="49">
        <f>E37*D37</f>
        <v>0</v>
      </c>
      <c r="G37" s="49">
        <v>1900</v>
      </c>
      <c r="H37" s="49">
        <v>1000</v>
      </c>
    </row>
    <row r="38" spans="1:8" s="51" customFormat="1" ht="12.75">
      <c r="A38" s="50" t="s">
        <v>108</v>
      </c>
      <c r="B38" s="48" t="s">
        <v>69</v>
      </c>
      <c r="C38" s="50" t="s">
        <v>63</v>
      </c>
      <c r="D38" s="49">
        <v>1</v>
      </c>
      <c r="E38" s="49">
        <v>0</v>
      </c>
      <c r="F38" s="49">
        <f>E38*D38</f>
        <v>0</v>
      </c>
      <c r="G38" s="49">
        <v>850</v>
      </c>
      <c r="H38" s="49">
        <f>G38*D38</f>
        <v>850</v>
      </c>
    </row>
    <row r="39" spans="1:8" s="51" customFormat="1" ht="12.75">
      <c r="A39" s="50" t="s">
        <v>109</v>
      </c>
      <c r="B39" s="48" t="s">
        <v>71</v>
      </c>
      <c r="C39" s="50" t="s">
        <v>63</v>
      </c>
      <c r="D39" s="49">
        <v>1</v>
      </c>
      <c r="E39" s="49">
        <v>0</v>
      </c>
      <c r="F39" s="49">
        <f>E39*D39</f>
        <v>0</v>
      </c>
      <c r="G39" s="49">
        <v>9500</v>
      </c>
      <c r="H39" s="49">
        <v>1500</v>
      </c>
    </row>
    <row r="40" spans="1:8" s="51" customFormat="1" ht="12.75">
      <c r="A40" s="50" t="s">
        <v>110</v>
      </c>
      <c r="B40" s="48" t="s">
        <v>73</v>
      </c>
      <c r="C40" s="50" t="s">
        <v>63</v>
      </c>
      <c r="D40" s="49">
        <v>1</v>
      </c>
      <c r="E40" s="49">
        <v>0</v>
      </c>
      <c r="F40" s="49">
        <f>E40*D40</f>
        <v>0</v>
      </c>
      <c r="G40" s="49">
        <v>2600</v>
      </c>
      <c r="H40" s="49">
        <v>1300</v>
      </c>
    </row>
    <row r="41" spans="1:8" s="51" customFormat="1" ht="12.75">
      <c r="A41" s="50" t="s">
        <v>111</v>
      </c>
      <c r="B41" s="48" t="s">
        <v>75</v>
      </c>
      <c r="C41" s="50" t="s">
        <v>63</v>
      </c>
      <c r="D41" s="49">
        <v>1</v>
      </c>
      <c r="E41" s="49">
        <v>0</v>
      </c>
      <c r="F41" s="49">
        <f>E41*D41</f>
        <v>0</v>
      </c>
      <c r="G41" s="49">
        <v>1800</v>
      </c>
      <c r="H41" s="49">
        <v>900</v>
      </c>
    </row>
    <row r="42" spans="1:8" ht="12.75">
      <c r="A42" s="44"/>
      <c r="B42" s="45" t="s">
        <v>76</v>
      </c>
      <c r="C42" s="44"/>
      <c r="D42" s="46"/>
      <c r="E42" s="46"/>
      <c r="F42" s="46">
        <f>SUM(F34:F41)</f>
        <v>0</v>
      </c>
      <c r="G42" s="46"/>
      <c r="H42" s="46">
        <f>SUM(H34:H41)</f>
        <v>9850</v>
      </c>
    </row>
    <row r="43" spans="1:8" ht="30">
      <c r="A43" s="50"/>
      <c r="B43" s="52" t="s">
        <v>77</v>
      </c>
      <c r="C43" s="50"/>
      <c r="D43" s="49"/>
      <c r="E43" s="49"/>
      <c r="F43" s="49"/>
      <c r="G43" s="49"/>
      <c r="H43" s="49"/>
    </row>
    <row r="44" spans="1:8" ht="14.25">
      <c r="A44" s="41"/>
      <c r="B44" s="42" t="s">
        <v>156</v>
      </c>
      <c r="C44" s="41"/>
      <c r="D44" s="43"/>
      <c r="E44" s="43"/>
      <c r="F44" s="43">
        <f>F42+F32+F16+F20+F11</f>
        <v>74331.3</v>
      </c>
      <c r="G44" s="43"/>
      <c r="H44" s="43">
        <f>H42+H32+H16+H20+H11</f>
        <v>80260.04</v>
      </c>
    </row>
    <row r="45" s="64" customFormat="1" ht="12.75">
      <c r="A45" s="63"/>
    </row>
    <row r="46" s="64" customFormat="1" ht="12.75">
      <c r="A46" s="63"/>
    </row>
    <row r="47" s="64" customFormat="1" ht="12.75">
      <c r="A47" s="63"/>
    </row>
    <row r="48" s="64" customFormat="1" ht="12.75">
      <c r="A48" s="63"/>
    </row>
    <row r="49" s="64" customFormat="1" ht="12.75">
      <c r="A49" s="63"/>
    </row>
    <row r="50" s="64" customFormat="1" ht="12.75">
      <c r="A50" s="63"/>
    </row>
    <row r="51" s="64" customFormat="1" ht="12.75">
      <c r="A51" s="63"/>
    </row>
    <row r="52" s="64" customFormat="1" ht="12.75">
      <c r="A52" s="63"/>
    </row>
    <row r="53" s="64" customFormat="1" ht="12.75">
      <c r="A53" s="63"/>
    </row>
    <row r="54" s="64" customFormat="1" ht="12.75">
      <c r="A54" s="63"/>
    </row>
    <row r="55" s="64" customFormat="1" ht="12.75">
      <c r="A55" s="63"/>
    </row>
    <row r="56" s="64" customFormat="1" ht="12.75">
      <c r="A56" s="63"/>
    </row>
    <row r="57" s="64" customFormat="1" ht="12.75">
      <c r="A57" s="63"/>
    </row>
    <row r="58" s="64" customFormat="1" ht="12.75">
      <c r="A58" s="63"/>
    </row>
    <row r="59" s="64" customFormat="1" ht="12.75">
      <c r="A59" s="63"/>
    </row>
    <row r="60" s="64" customFormat="1" ht="12.75">
      <c r="A60" s="63"/>
    </row>
    <row r="61" s="64" customFormat="1" ht="12.75">
      <c r="A61" s="63"/>
    </row>
    <row r="62" s="64" customFormat="1" ht="12.75">
      <c r="A62" s="63"/>
    </row>
    <row r="63" s="64" customFormat="1" ht="12.75">
      <c r="A63" s="63"/>
    </row>
    <row r="64" s="64" customFormat="1" ht="12.75">
      <c r="A64" s="63"/>
    </row>
    <row r="65" s="64" customFormat="1" ht="12.75">
      <c r="A65" s="63"/>
    </row>
    <row r="66" s="64" customFormat="1" ht="12.75">
      <c r="A66" s="63"/>
    </row>
    <row r="67" s="64" customFormat="1" ht="12.75">
      <c r="A67" s="63"/>
    </row>
    <row r="68" s="64" customFormat="1" ht="12.75">
      <c r="A68" s="63"/>
    </row>
    <row r="69" s="64" customFormat="1" ht="12.75">
      <c r="A69" s="63"/>
    </row>
    <row r="70" s="64" customFormat="1" ht="12.75">
      <c r="A70" s="63"/>
    </row>
    <row r="71" s="64" customFormat="1" ht="12.75">
      <c r="A71" s="63"/>
    </row>
    <row r="72" s="64" customFormat="1" ht="12.75">
      <c r="A72" s="63"/>
    </row>
    <row r="73" s="64" customFormat="1" ht="12.75">
      <c r="A73" s="63"/>
    </row>
  </sheetData>
  <mergeCells count="1">
    <mergeCell ref="A2:H2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4"/>
  <sheetViews>
    <sheetView zoomScaleSheetLayoutView="100" workbookViewId="0" topLeftCell="A1">
      <selection activeCell="H36" sqref="H36"/>
    </sheetView>
  </sheetViews>
  <sheetFormatPr defaultColWidth="9.140625" defaultRowHeight="12.75"/>
  <cols>
    <col min="1" max="1" width="4.00390625" style="33" customWidth="1"/>
    <col min="2" max="2" width="50.7109375" style="34" customWidth="1"/>
    <col min="3" max="3" width="5.7109375" style="35" customWidth="1"/>
    <col min="4" max="4" width="8.00390625" style="35" customWidth="1"/>
    <col min="5" max="5" width="10.8515625" style="36" customWidth="1"/>
    <col min="6" max="6" width="14.140625" style="33" customWidth="1"/>
    <col min="7" max="7" width="10.8515625" style="33" customWidth="1"/>
    <col min="8" max="8" width="14.140625" style="33" customWidth="1"/>
    <col min="9" max="16384" width="9.140625" style="33" customWidth="1"/>
  </cols>
  <sheetData>
    <row r="2" spans="1:8" ht="17.25" customHeight="1">
      <c r="A2" s="37" t="s">
        <v>157</v>
      </c>
      <c r="B2" s="37"/>
      <c r="C2" s="37"/>
      <c r="D2" s="37"/>
      <c r="E2" s="37"/>
      <c r="F2" s="37"/>
      <c r="G2" s="37"/>
      <c r="H2" s="37"/>
    </row>
    <row r="3" s="33" customFormat="1" ht="12.75">
      <c r="B3" s="64"/>
    </row>
    <row r="4" spans="1:8" ht="12.75">
      <c r="A4" s="40" t="s">
        <v>19</v>
      </c>
      <c r="B4" s="40" t="s">
        <v>1</v>
      </c>
      <c r="C4" s="40" t="s">
        <v>20</v>
      </c>
      <c r="D4" s="40" t="s">
        <v>21</v>
      </c>
      <c r="E4" s="40" t="s">
        <v>8</v>
      </c>
      <c r="F4" s="40" t="s">
        <v>22</v>
      </c>
      <c r="G4" s="40" t="s">
        <v>9</v>
      </c>
      <c r="H4" s="40" t="s">
        <v>23</v>
      </c>
    </row>
    <row r="5" spans="1:8" ht="14.25">
      <c r="A5" s="41"/>
      <c r="B5" s="42" t="s">
        <v>13</v>
      </c>
      <c r="C5" s="41"/>
      <c r="D5" s="43"/>
      <c r="E5" s="43"/>
      <c r="F5" s="43"/>
      <c r="G5" s="43"/>
      <c r="H5" s="43"/>
    </row>
    <row r="6" spans="1:8" ht="12.75">
      <c r="A6" s="44"/>
      <c r="B6" s="45" t="s">
        <v>158</v>
      </c>
      <c r="C6" s="44"/>
      <c r="D6" s="46"/>
      <c r="E6" s="46"/>
      <c r="F6" s="46"/>
      <c r="G6" s="46"/>
      <c r="H6" s="46"/>
    </row>
    <row r="7" spans="1:8" s="51" customFormat="1" ht="12.75">
      <c r="A7" s="50" t="s">
        <v>25</v>
      </c>
      <c r="B7" s="48" t="s">
        <v>159</v>
      </c>
      <c r="C7" s="50" t="s">
        <v>27</v>
      </c>
      <c r="D7" s="49">
        <v>1</v>
      </c>
      <c r="E7" s="49">
        <v>3500</v>
      </c>
      <c r="F7" s="49">
        <f>E7*D7</f>
        <v>3500</v>
      </c>
      <c r="G7" s="49">
        <v>450</v>
      </c>
      <c r="H7" s="49">
        <f>G7*D7</f>
        <v>450</v>
      </c>
    </row>
    <row r="8" spans="1:8" s="51" customFormat="1" ht="12.75">
      <c r="A8" s="50" t="s">
        <v>28</v>
      </c>
      <c r="B8" s="48" t="s">
        <v>160</v>
      </c>
      <c r="C8" s="50" t="s">
        <v>27</v>
      </c>
      <c r="D8" s="49">
        <v>1</v>
      </c>
      <c r="E8" s="49">
        <v>2200</v>
      </c>
      <c r="F8" s="49">
        <f>E8*D8</f>
        <v>2200</v>
      </c>
      <c r="G8" s="49">
        <v>1500</v>
      </c>
      <c r="H8" s="49">
        <f>G8*D8</f>
        <v>1500</v>
      </c>
    </row>
    <row r="9" spans="1:8" s="51" customFormat="1" ht="12.75">
      <c r="A9" s="50" t="s">
        <v>30</v>
      </c>
      <c r="B9" s="48" t="s">
        <v>161</v>
      </c>
      <c r="C9" s="50" t="s">
        <v>27</v>
      </c>
      <c r="D9" s="49">
        <v>2</v>
      </c>
      <c r="E9" s="49">
        <v>330</v>
      </c>
      <c r="F9" s="49">
        <f>E9*D9</f>
        <v>660</v>
      </c>
      <c r="G9" s="49">
        <v>600</v>
      </c>
      <c r="H9" s="49">
        <f>G9*D9</f>
        <v>1200</v>
      </c>
    </row>
    <row r="10" spans="1:8" s="51" customFormat="1" ht="12.75">
      <c r="A10" s="50" t="s">
        <v>32</v>
      </c>
      <c r="B10" s="48" t="s">
        <v>162</v>
      </c>
      <c r="C10" s="50" t="s">
        <v>27</v>
      </c>
      <c r="D10" s="49">
        <v>6</v>
      </c>
      <c r="E10" s="49">
        <v>270</v>
      </c>
      <c r="F10" s="49">
        <f>E10*D10</f>
        <v>1620</v>
      </c>
      <c r="G10" s="49">
        <v>600</v>
      </c>
      <c r="H10" s="49">
        <f>G10*D10</f>
        <v>3600</v>
      </c>
    </row>
    <row r="11" spans="1:8" s="51" customFormat="1" ht="12.75">
      <c r="A11" s="50" t="s">
        <v>34</v>
      </c>
      <c r="B11" s="48" t="s">
        <v>163</v>
      </c>
      <c r="C11" s="50" t="s">
        <v>27</v>
      </c>
      <c r="D11" s="49">
        <v>2</v>
      </c>
      <c r="E11" s="49">
        <v>150</v>
      </c>
      <c r="F11" s="49">
        <f>E11*D11</f>
        <v>300</v>
      </c>
      <c r="G11" s="49">
        <v>125</v>
      </c>
      <c r="H11" s="49">
        <f>G11*D11</f>
        <v>250</v>
      </c>
    </row>
    <row r="12" spans="1:8" s="51" customFormat="1" ht="12.75">
      <c r="A12" s="50" t="s">
        <v>38</v>
      </c>
      <c r="B12" s="48" t="s">
        <v>164</v>
      </c>
      <c r="C12" s="50" t="s">
        <v>63</v>
      </c>
      <c r="D12" s="49">
        <v>1</v>
      </c>
      <c r="E12" s="49">
        <v>2500</v>
      </c>
      <c r="F12" s="49">
        <f>E12*D12</f>
        <v>2500</v>
      </c>
      <c r="G12" s="49">
        <v>1500</v>
      </c>
      <c r="H12" s="49">
        <f>G12*D12</f>
        <v>1500</v>
      </c>
    </row>
    <row r="13" spans="1:8" ht="12.75">
      <c r="A13" s="44"/>
      <c r="B13" s="45" t="s">
        <v>165</v>
      </c>
      <c r="C13" s="44"/>
      <c r="D13" s="46"/>
      <c r="E13" s="46"/>
      <c r="F13" s="46">
        <f>SUM(F7:F12)</f>
        <v>10780</v>
      </c>
      <c r="G13" s="46"/>
      <c r="H13" s="46">
        <f>SUM(H7:H12)</f>
        <v>8500</v>
      </c>
    </row>
    <row r="14" spans="1:8" ht="12.75">
      <c r="A14" s="44"/>
      <c r="B14" s="45" t="s">
        <v>96</v>
      </c>
      <c r="C14" s="44"/>
      <c r="D14" s="46"/>
      <c r="E14" s="46"/>
      <c r="F14" s="46"/>
      <c r="G14" s="46"/>
      <c r="H14" s="46"/>
    </row>
    <row r="15" spans="1:8" s="51" customFormat="1" ht="12.75">
      <c r="A15" s="50" t="s">
        <v>43</v>
      </c>
      <c r="B15" s="48" t="s">
        <v>166</v>
      </c>
      <c r="C15" s="50" t="s">
        <v>27</v>
      </c>
      <c r="D15" s="49">
        <v>14</v>
      </c>
      <c r="E15" s="49">
        <v>248</v>
      </c>
      <c r="F15" s="49">
        <f>E15*D15</f>
        <v>3472</v>
      </c>
      <c r="G15" s="49">
        <v>120</v>
      </c>
      <c r="H15" s="49">
        <f>G15*D15</f>
        <v>1680</v>
      </c>
    </row>
    <row r="16" spans="1:8" ht="12.75">
      <c r="A16" s="44"/>
      <c r="B16" s="45" t="s">
        <v>101</v>
      </c>
      <c r="C16" s="44"/>
      <c r="D16" s="46"/>
      <c r="E16" s="46"/>
      <c r="F16" s="46">
        <f>SUM(F15)</f>
        <v>3472</v>
      </c>
      <c r="G16" s="46"/>
      <c r="H16" s="46">
        <f>SUM(H15)</f>
        <v>1680</v>
      </c>
    </row>
    <row r="17" spans="1:8" ht="12.75">
      <c r="A17" s="44"/>
      <c r="B17" s="45" t="s">
        <v>37</v>
      </c>
      <c r="C17" s="44"/>
      <c r="D17" s="46"/>
      <c r="E17" s="46"/>
      <c r="F17" s="46"/>
      <c r="G17" s="46"/>
      <c r="H17" s="46"/>
    </row>
    <row r="18" spans="1:8" s="51" customFormat="1" ht="12.75">
      <c r="A18" s="50" t="s">
        <v>45</v>
      </c>
      <c r="B18" s="48" t="s">
        <v>167</v>
      </c>
      <c r="C18" s="50" t="s">
        <v>40</v>
      </c>
      <c r="D18" s="49">
        <v>980</v>
      </c>
      <c r="E18" s="49">
        <v>11</v>
      </c>
      <c r="F18" s="49">
        <f>E18*D18</f>
        <v>10780</v>
      </c>
      <c r="G18" s="49">
        <v>18.1</v>
      </c>
      <c r="H18" s="49">
        <f>G18*D18</f>
        <v>17738</v>
      </c>
    </row>
    <row r="19" spans="1:8" s="51" customFormat="1" ht="12.75">
      <c r="A19" s="50" t="s">
        <v>47</v>
      </c>
      <c r="B19" s="48" t="s">
        <v>168</v>
      </c>
      <c r="C19" s="50" t="s">
        <v>40</v>
      </c>
      <c r="D19" s="49">
        <v>30</v>
      </c>
      <c r="E19" s="49">
        <v>14.5</v>
      </c>
      <c r="F19" s="49">
        <f>E19*D19</f>
        <v>435</v>
      </c>
      <c r="G19" s="49">
        <v>18.1</v>
      </c>
      <c r="H19" s="49">
        <f>G19*D19</f>
        <v>543</v>
      </c>
    </row>
    <row r="20" spans="1:8" ht="12.75">
      <c r="A20" s="44"/>
      <c r="B20" s="45" t="s">
        <v>41</v>
      </c>
      <c r="C20" s="44"/>
      <c r="D20" s="46"/>
      <c r="E20" s="46"/>
      <c r="F20" s="46">
        <f>SUM(F18:F19)</f>
        <v>11215</v>
      </c>
      <c r="G20" s="46"/>
      <c r="H20" s="46">
        <f>SUM(H18:H19)</f>
        <v>18281</v>
      </c>
    </row>
    <row r="21" spans="1:8" ht="12.75">
      <c r="A21" s="44"/>
      <c r="B21" s="45" t="s">
        <v>42</v>
      </c>
      <c r="C21" s="44"/>
      <c r="D21" s="46"/>
      <c r="E21" s="46"/>
      <c r="F21" s="46"/>
      <c r="G21" s="46"/>
      <c r="H21" s="46"/>
    </row>
    <row r="22" spans="1:8" s="51" customFormat="1" ht="12.75">
      <c r="A22" s="50" t="s">
        <v>49</v>
      </c>
      <c r="B22" s="48" t="s">
        <v>44</v>
      </c>
      <c r="C22" s="50" t="s">
        <v>40</v>
      </c>
      <c r="D22" s="49">
        <v>500</v>
      </c>
      <c r="E22" s="49">
        <v>11.7</v>
      </c>
      <c r="F22" s="49">
        <f>E22*D22</f>
        <v>5850.000000000001</v>
      </c>
      <c r="G22" s="49">
        <v>16.03</v>
      </c>
      <c r="H22" s="49">
        <f>G22*D22</f>
        <v>8015.000000000001</v>
      </c>
    </row>
    <row r="23" spans="1:8" s="51" customFormat="1" ht="12.75">
      <c r="A23" s="50" t="s">
        <v>51</v>
      </c>
      <c r="B23" s="48" t="s">
        <v>46</v>
      </c>
      <c r="C23" s="50" t="s">
        <v>40</v>
      </c>
      <c r="D23" s="49">
        <f>SUM(D22:D22)</f>
        <v>500</v>
      </c>
      <c r="E23" s="49">
        <v>2.19</v>
      </c>
      <c r="F23" s="49">
        <f>E23*D23</f>
        <v>1095</v>
      </c>
      <c r="G23" s="49">
        <v>9</v>
      </c>
      <c r="H23" s="49">
        <f>G23*D23</f>
        <v>4500</v>
      </c>
    </row>
    <row r="24" spans="1:8" s="51" customFormat="1" ht="12.75">
      <c r="A24" s="50" t="s">
        <v>53</v>
      </c>
      <c r="B24" s="48" t="s">
        <v>48</v>
      </c>
      <c r="C24" s="50" t="s">
        <v>27</v>
      </c>
      <c r="D24" s="49">
        <v>26</v>
      </c>
      <c r="E24" s="49">
        <v>5.6</v>
      </c>
      <c r="F24" s="49">
        <f>E24*D24</f>
        <v>145.60000000000002</v>
      </c>
      <c r="G24" s="49">
        <v>18.13</v>
      </c>
      <c r="H24" s="49">
        <f>G24*D24</f>
        <v>471.38</v>
      </c>
    </row>
    <row r="25" spans="1:8" s="51" customFormat="1" ht="12.75">
      <c r="A25" s="50" t="s">
        <v>55</v>
      </c>
      <c r="B25" s="48" t="s">
        <v>56</v>
      </c>
      <c r="C25" s="50" t="s">
        <v>40</v>
      </c>
      <c r="D25" s="49">
        <v>50</v>
      </c>
      <c r="E25" s="49">
        <v>32</v>
      </c>
      <c r="F25" s="49">
        <f>E25*D25</f>
        <v>1600</v>
      </c>
      <c r="G25" s="49">
        <v>41.03</v>
      </c>
      <c r="H25" s="49">
        <f>G25*D25</f>
        <v>2051.5</v>
      </c>
    </row>
    <row r="26" spans="1:8" s="51" customFormat="1" ht="12.75">
      <c r="A26" s="50" t="s">
        <v>57</v>
      </c>
      <c r="B26" s="48" t="s">
        <v>58</v>
      </c>
      <c r="C26" s="50" t="s">
        <v>40</v>
      </c>
      <c r="D26" s="49">
        <v>100</v>
      </c>
      <c r="E26" s="49">
        <v>22</v>
      </c>
      <c r="F26" s="49">
        <f>E26*D26</f>
        <v>2200</v>
      </c>
      <c r="G26" s="49">
        <v>41.03</v>
      </c>
      <c r="H26" s="49">
        <f>G26*D26</f>
        <v>4103</v>
      </c>
    </row>
    <row r="27" spans="1:8" ht="12.75">
      <c r="A27" s="44"/>
      <c r="B27" s="45" t="s">
        <v>59</v>
      </c>
      <c r="C27" s="44"/>
      <c r="D27" s="46"/>
      <c r="E27" s="46"/>
      <c r="F27" s="46">
        <f>SUM(F22:F26)</f>
        <v>10890.600000000002</v>
      </c>
      <c r="G27" s="46"/>
      <c r="H27" s="46">
        <f>SUM(H22:H26)</f>
        <v>19140.88</v>
      </c>
    </row>
    <row r="28" spans="1:8" ht="12.75">
      <c r="A28" s="44"/>
      <c r="B28" s="45" t="s">
        <v>60</v>
      </c>
      <c r="C28" s="44"/>
      <c r="D28" s="46"/>
      <c r="E28" s="46"/>
      <c r="F28" s="46"/>
      <c r="G28" s="46"/>
      <c r="H28" s="46"/>
    </row>
    <row r="29" spans="1:8" s="51" customFormat="1" ht="12.75">
      <c r="A29" s="50" t="s">
        <v>61</v>
      </c>
      <c r="B29" s="48" t="s">
        <v>169</v>
      </c>
      <c r="C29" s="50" t="s">
        <v>27</v>
      </c>
      <c r="D29" s="49">
        <f>D15</f>
        <v>14</v>
      </c>
      <c r="E29" s="49"/>
      <c r="F29" s="49">
        <f>E29*D29</f>
        <v>0</v>
      </c>
      <c r="G29" s="49">
        <v>35</v>
      </c>
      <c r="H29" s="49">
        <f>G29*D29</f>
        <v>490</v>
      </c>
    </row>
    <row r="30" spans="1:8" s="51" customFormat="1" ht="12.75">
      <c r="A30" s="50" t="s">
        <v>64</v>
      </c>
      <c r="B30" s="48" t="s">
        <v>65</v>
      </c>
      <c r="C30" s="50" t="s">
        <v>63</v>
      </c>
      <c r="D30" s="49">
        <v>1</v>
      </c>
      <c r="E30" s="49"/>
      <c r="F30" s="49">
        <f>E30*D30</f>
        <v>0</v>
      </c>
      <c r="G30" s="49">
        <v>1500</v>
      </c>
      <c r="H30" s="49">
        <v>800</v>
      </c>
    </row>
    <row r="31" spans="1:8" s="51" customFormat="1" ht="12.75">
      <c r="A31" s="50" t="s">
        <v>66</v>
      </c>
      <c r="B31" s="48" t="s">
        <v>67</v>
      </c>
      <c r="C31" s="50" t="s">
        <v>63</v>
      </c>
      <c r="D31" s="49">
        <v>1</v>
      </c>
      <c r="E31" s="49"/>
      <c r="F31" s="49">
        <f>E31*D31</f>
        <v>0</v>
      </c>
      <c r="G31" s="49">
        <v>1500</v>
      </c>
      <c r="H31" s="49">
        <v>800</v>
      </c>
    </row>
    <row r="32" spans="1:8" s="51" customFormat="1" ht="12.75">
      <c r="A32" s="50" t="s">
        <v>68</v>
      </c>
      <c r="B32" s="48" t="s">
        <v>69</v>
      </c>
      <c r="C32" s="50" t="s">
        <v>63</v>
      </c>
      <c r="D32" s="49">
        <v>1</v>
      </c>
      <c r="E32" s="49"/>
      <c r="F32" s="49">
        <f>E32*D32</f>
        <v>0</v>
      </c>
      <c r="G32" s="49">
        <v>2000</v>
      </c>
      <c r="H32" s="49">
        <v>1000</v>
      </c>
    </row>
    <row r="33" spans="1:8" s="51" customFormat="1" ht="12.75">
      <c r="A33" s="50" t="s">
        <v>70</v>
      </c>
      <c r="B33" s="48" t="s">
        <v>71</v>
      </c>
      <c r="C33" s="50" t="s">
        <v>63</v>
      </c>
      <c r="D33" s="49">
        <v>1</v>
      </c>
      <c r="E33" s="49"/>
      <c r="F33" s="49">
        <f>E33*D33</f>
        <v>0</v>
      </c>
      <c r="G33" s="49">
        <v>1500</v>
      </c>
      <c r="H33" s="49">
        <v>750</v>
      </c>
    </row>
    <row r="34" spans="1:8" s="51" customFormat="1" ht="12.75">
      <c r="A34" s="50" t="s">
        <v>72</v>
      </c>
      <c r="B34" s="48" t="s">
        <v>73</v>
      </c>
      <c r="C34" s="50" t="s">
        <v>63</v>
      </c>
      <c r="D34" s="49">
        <v>1</v>
      </c>
      <c r="E34" s="49"/>
      <c r="F34" s="49">
        <f>E34*D34</f>
        <v>0</v>
      </c>
      <c r="G34" s="49">
        <v>2500</v>
      </c>
      <c r="H34" s="49">
        <v>1250</v>
      </c>
    </row>
    <row r="35" spans="1:8" s="51" customFormat="1" ht="12.75">
      <c r="A35" s="50" t="s">
        <v>74</v>
      </c>
      <c r="B35" s="48" t="s">
        <v>75</v>
      </c>
      <c r="C35" s="50" t="s">
        <v>63</v>
      </c>
      <c r="D35" s="49">
        <v>1</v>
      </c>
      <c r="E35" s="49"/>
      <c r="F35" s="49">
        <f>E35*D35</f>
        <v>0</v>
      </c>
      <c r="G35" s="49">
        <v>2300</v>
      </c>
      <c r="H35" s="49">
        <v>1000</v>
      </c>
    </row>
    <row r="36" spans="1:8" ht="12.75">
      <c r="A36" s="44"/>
      <c r="B36" s="45" t="s">
        <v>76</v>
      </c>
      <c r="C36" s="44"/>
      <c r="D36" s="46"/>
      <c r="E36" s="46"/>
      <c r="F36" s="46">
        <f>SUM(F29:F35)</f>
        <v>0</v>
      </c>
      <c r="G36" s="46"/>
      <c r="H36" s="46">
        <f>SUM(H29:H35)</f>
        <v>6090</v>
      </c>
    </row>
    <row r="37" spans="1:8" ht="49.5">
      <c r="A37" s="50"/>
      <c r="B37" s="52" t="s">
        <v>170</v>
      </c>
      <c r="C37" s="50"/>
      <c r="D37" s="49"/>
      <c r="E37" s="49"/>
      <c r="F37" s="49"/>
      <c r="G37" s="49"/>
      <c r="H37" s="49"/>
    </row>
    <row r="38" spans="1:8" ht="49.5">
      <c r="A38" s="50"/>
      <c r="B38" s="52" t="s">
        <v>171</v>
      </c>
      <c r="C38" s="50"/>
      <c r="D38" s="49"/>
      <c r="E38" s="49"/>
      <c r="F38" s="49"/>
      <c r="G38" s="49"/>
      <c r="H38" s="49"/>
    </row>
    <row r="39" spans="1:8" ht="14.25">
      <c r="A39" s="41"/>
      <c r="B39" s="42" t="s">
        <v>172</v>
      </c>
      <c r="C39" s="41"/>
      <c r="D39" s="43"/>
      <c r="E39" s="43"/>
      <c r="F39" s="43">
        <f>F36+F27+F20+F16+F13</f>
        <v>36357.600000000006</v>
      </c>
      <c r="G39" s="43"/>
      <c r="H39" s="43">
        <f>H36+H27+H20+H16+H13</f>
        <v>53691.880000000005</v>
      </c>
    </row>
    <row r="46" s="33" customFormat="1" ht="12.75">
      <c r="E46" s="36"/>
    </row>
    <row r="47" s="33" customFormat="1" ht="12.75">
      <c r="E47" s="36"/>
    </row>
    <row r="48" s="33" customFormat="1" ht="12.75">
      <c r="E48" s="36"/>
    </row>
    <row r="49" s="33" customFormat="1" ht="12.75">
      <c r="E49" s="36"/>
    </row>
    <row r="50" s="33" customFormat="1" ht="12.75">
      <c r="E50" s="36"/>
    </row>
    <row r="51" s="33" customFormat="1" ht="12.75">
      <c r="E51" s="36"/>
    </row>
    <row r="52" s="33" customFormat="1" ht="12.75">
      <c r="E52" s="36"/>
    </row>
    <row r="53" s="33" customFormat="1" ht="12.75">
      <c r="E53" s="36"/>
    </row>
    <row r="54" s="33" customFormat="1" ht="12.75">
      <c r="E54" s="36"/>
    </row>
  </sheetData>
  <mergeCells count="1">
    <mergeCell ref="A2:H2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2009-08-07T08:18:50Z</cp:lastPrinted>
  <dcterms:created xsi:type="dcterms:W3CDTF">2007-07-20T10:23:15Z</dcterms:created>
  <dcterms:modified xsi:type="dcterms:W3CDTF">2009-08-07T08:21:23Z</dcterms:modified>
  <cp:category/>
  <cp:version/>
  <cp:contentType/>
  <cp:contentStatus/>
  <cp:revision>2</cp:revision>
</cp:coreProperties>
</file>